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Licitacoes-GLC\GLC\Licitacoes\EDITAIS DE LICITAÇOES\Editais 2020\Edital 0000899.2020\"/>
    </mc:Choice>
  </mc:AlternateContent>
  <bookViews>
    <workbookView xWindow="0" yWindow="0" windowWidth="28800" windowHeight="12330" tabRatio="594"/>
  </bookViews>
  <sheets>
    <sheet name="Planilha de Orçamento" sheetId="9" r:id="rId1"/>
    <sheet name="BDI" sheetId="10" r:id="rId2"/>
  </sheets>
  <definedNames>
    <definedName name="_xlnm._FilterDatabase" localSheetId="0" hidden="1">'Planilha de Orçamento'!$A$11:$IB$515</definedName>
    <definedName name="_xlnm.Print_Area" localSheetId="1">BDI!$A$1:$I$33</definedName>
    <definedName name="_xlnm.Print_Area" localSheetId="0">'Planilha de Orçamento'!$A$1:$G$515</definedName>
    <definedName name="CPUSINAPI">#REF!</definedName>
    <definedName name="_xlnm.Print_Titles" localSheetId="0">'Planilha de Orçamento'!$11:$12</definedName>
  </definedNames>
  <calcPr calcId="162913" fullPrecision="0"/>
  <extLst>
    <ext xmlns:mx="http://schemas.microsoft.com/office/mac/excel/2008/main" uri="{7523E5D3-25F3-A5E0-1632-64F254C22452}">
      <mx:ArchID Flags="2"/>
    </ext>
  </extLst>
</workbook>
</file>

<file path=xl/calcChain.xml><?xml version="1.0" encoding="utf-8"?>
<calcChain xmlns="http://schemas.openxmlformats.org/spreadsheetml/2006/main">
  <c r="G156" i="9" l="1"/>
  <c r="F470" i="9" l="1"/>
  <c r="E470" i="9"/>
  <c r="G512" i="9"/>
  <c r="F513" i="9"/>
  <c r="E513" i="9"/>
  <c r="F248" i="9"/>
  <c r="E248" i="9"/>
  <c r="E514" i="9" l="1"/>
  <c r="F514" i="9"/>
  <c r="G222" i="9"/>
  <c r="G447" i="9"/>
  <c r="G511" i="9"/>
  <c r="G509" i="9"/>
  <c r="G508" i="9"/>
  <c r="G507" i="9"/>
  <c r="G506" i="9"/>
  <c r="G505" i="9"/>
  <c r="G504" i="9"/>
  <c r="G503" i="9"/>
  <c r="G501" i="9"/>
  <c r="G500" i="9"/>
  <c r="G499" i="9"/>
  <c r="G498" i="9"/>
  <c r="G497" i="9"/>
  <c r="G496" i="9"/>
  <c r="G495" i="9"/>
  <c r="G494" i="9"/>
  <c r="G493" i="9"/>
  <c r="G492" i="9"/>
  <c r="G491" i="9"/>
  <c r="G490" i="9"/>
  <c r="G488" i="9"/>
  <c r="G487" i="9"/>
  <c r="G486" i="9"/>
  <c r="G485" i="9"/>
  <c r="G484" i="9"/>
  <c r="G483" i="9"/>
  <c r="G482" i="9"/>
  <c r="G481" i="9"/>
  <c r="G480" i="9"/>
  <c r="G479" i="9"/>
  <c r="G478" i="9"/>
  <c r="G477" i="9"/>
  <c r="G476" i="9"/>
  <c r="G475" i="9"/>
  <c r="G474" i="9"/>
  <c r="G473" i="9"/>
  <c r="G469" i="9"/>
  <c r="G467" i="9"/>
  <c r="G466" i="9"/>
  <c r="G465" i="9"/>
  <c r="G463" i="9"/>
  <c r="G462" i="9"/>
  <c r="G461" i="9"/>
  <c r="G460" i="9"/>
  <c r="G459" i="9"/>
  <c r="G458" i="9"/>
  <c r="G457" i="9"/>
  <c r="G456" i="9"/>
  <c r="G455" i="9"/>
  <c r="G454" i="9"/>
  <c r="G453" i="9"/>
  <c r="G452" i="9"/>
  <c r="G451" i="9"/>
  <c r="G450" i="9"/>
  <c r="G449" i="9"/>
  <c r="G448" i="9"/>
  <c r="G446" i="9"/>
  <c r="G445" i="9"/>
  <c r="G444" i="9"/>
  <c r="G443" i="9"/>
  <c r="G442" i="9"/>
  <c r="G441" i="9"/>
  <c r="G440" i="9"/>
  <c r="G439" i="9"/>
  <c r="G438" i="9"/>
  <c r="G437" i="9"/>
  <c r="G436" i="9"/>
  <c r="G435" i="9"/>
  <c r="G434" i="9"/>
  <c r="G433" i="9"/>
  <c r="G432" i="9"/>
  <c r="G431" i="9"/>
  <c r="G430" i="9"/>
  <c r="G428" i="9"/>
  <c r="G427" i="9"/>
  <c r="G426" i="9"/>
  <c r="G425" i="9"/>
  <c r="G424" i="9"/>
  <c r="G423" i="9"/>
  <c r="G422" i="9"/>
  <c r="G420" i="9"/>
  <c r="G419" i="9"/>
  <c r="G418" i="9"/>
  <c r="G417" i="9"/>
  <c r="G416" i="9"/>
  <c r="G415" i="9"/>
  <c r="G414" i="9"/>
  <c r="G413" i="9"/>
  <c r="G412" i="9"/>
  <c r="G411" i="9"/>
  <c r="G409" i="9"/>
  <c r="G408" i="9"/>
  <c r="G407" i="9"/>
  <c r="G406" i="9"/>
  <c r="G405" i="9"/>
  <c r="G404" i="9"/>
  <c r="G403" i="9"/>
  <c r="G401" i="9"/>
  <c r="G400" i="9"/>
  <c r="G399" i="9"/>
  <c r="G398" i="9"/>
  <c r="G397" i="9"/>
  <c r="G396" i="9"/>
  <c r="G395" i="9"/>
  <c r="G394" i="9"/>
  <c r="G392" i="9"/>
  <c r="G391" i="9"/>
  <c r="G390" i="9"/>
  <c r="G389" i="9"/>
  <c r="G387" i="9"/>
  <c r="G386" i="9"/>
  <c r="G385" i="9"/>
  <c r="G384" i="9"/>
  <c r="G383" i="9"/>
  <c r="G382" i="9"/>
  <c r="G381" i="9"/>
  <c r="G380" i="9"/>
  <c r="G379" i="9"/>
  <c r="G378" i="9"/>
  <c r="G377" i="9"/>
  <c r="G376" i="9"/>
  <c r="G375" i="9"/>
  <c r="G374" i="9"/>
  <c r="G373" i="9"/>
  <c r="G371" i="9"/>
  <c r="G370" i="9"/>
  <c r="G369" i="9"/>
  <c r="G368" i="9"/>
  <c r="G367" i="9"/>
  <c r="G366" i="9"/>
  <c r="G365" i="9"/>
  <c r="G364" i="9"/>
  <c r="G363" i="9"/>
  <c r="G362" i="9"/>
  <c r="G361" i="9"/>
  <c r="G360" i="9"/>
  <c r="G359" i="9"/>
  <c r="G358" i="9"/>
  <c r="G357" i="9"/>
  <c r="G356" i="9"/>
  <c r="G355" i="9"/>
  <c r="G353" i="9"/>
  <c r="G352" i="9"/>
  <c r="G351" i="9"/>
  <c r="G350" i="9"/>
  <c r="G349" i="9"/>
  <c r="G348" i="9"/>
  <c r="G347" i="9"/>
  <c r="G346" i="9"/>
  <c r="G345" i="9"/>
  <c r="G344" i="9"/>
  <c r="G343" i="9"/>
  <c r="G342" i="9"/>
  <c r="G341" i="9"/>
  <c r="G340" i="9"/>
  <c r="G339" i="9"/>
  <c r="G338" i="9"/>
  <c r="G337" i="9"/>
  <c r="G334" i="9"/>
  <c r="G333" i="9"/>
  <c r="G332" i="9"/>
  <c r="G331" i="9"/>
  <c r="G330" i="9"/>
  <c r="G329" i="9"/>
  <c r="G328" i="9"/>
  <c r="G327" i="9"/>
  <c r="G326" i="9"/>
  <c r="G325" i="9"/>
  <c r="G324" i="9"/>
  <c r="G323" i="9"/>
  <c r="G322" i="9"/>
  <c r="G321" i="9"/>
  <c r="G318" i="9"/>
  <c r="G317" i="9"/>
  <c r="G316" i="9"/>
  <c r="G315" i="9"/>
  <c r="G313" i="9"/>
  <c r="G312" i="9"/>
  <c r="G311" i="9"/>
  <c r="G310" i="9"/>
  <c r="G309" i="9"/>
  <c r="G308" i="9"/>
  <c r="G307"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8" i="9"/>
  <c r="G277" i="9"/>
  <c r="G276" i="9"/>
  <c r="G275" i="9"/>
  <c r="G274" i="9"/>
  <c r="G273" i="9"/>
  <c r="G272" i="9"/>
  <c r="G271" i="9"/>
  <c r="G269" i="9"/>
  <c r="G268" i="9"/>
  <c r="G267" i="9"/>
  <c r="G266" i="9"/>
  <c r="G265" i="9"/>
  <c r="G264" i="9"/>
  <c r="G263" i="9"/>
  <c r="G262" i="9"/>
  <c r="G261" i="9"/>
  <c r="G259" i="9"/>
  <c r="G258" i="9"/>
  <c r="G257" i="9"/>
  <c r="G256" i="9"/>
  <c r="G255" i="9"/>
  <c r="G254" i="9"/>
  <c r="G253" i="9"/>
  <c r="G252" i="9"/>
  <c r="G251" i="9"/>
  <c r="G247" i="9"/>
  <c r="G246" i="9"/>
  <c r="G244" i="9"/>
  <c r="G243" i="9"/>
  <c r="G242" i="9"/>
  <c r="G241" i="9"/>
  <c r="G239" i="9"/>
  <c r="G238" i="9"/>
  <c r="G237" i="9"/>
  <c r="G236" i="9"/>
  <c r="G235" i="9"/>
  <c r="G233" i="9"/>
  <c r="G232" i="9"/>
  <c r="G231" i="9"/>
  <c r="G230" i="9"/>
  <c r="G229" i="9"/>
  <c r="G228" i="9"/>
  <c r="G227" i="9"/>
  <c r="G225" i="9"/>
  <c r="G224" i="9"/>
  <c r="G223" i="9"/>
  <c r="G221" i="9"/>
  <c r="G220" i="9"/>
  <c r="G219" i="9"/>
  <c r="G218" i="9"/>
  <c r="G217" i="9"/>
  <c r="G216" i="9"/>
  <c r="G215" i="9"/>
  <c r="G214" i="9"/>
  <c r="G213" i="9"/>
  <c r="G212" i="9"/>
  <c r="G211" i="9"/>
  <c r="G209" i="9"/>
  <c r="G208" i="9"/>
  <c r="G207" i="9"/>
  <c r="G206" i="9"/>
  <c r="G205" i="9"/>
  <c r="G204" i="9"/>
  <c r="G203" i="9"/>
  <c r="G202" i="9"/>
  <c r="G201" i="9"/>
  <c r="G200" i="9"/>
  <c r="G199" i="9"/>
  <c r="G197" i="9"/>
  <c r="G195" i="9"/>
  <c r="G193" i="9"/>
  <c r="G192" i="9"/>
  <c r="G191" i="9"/>
  <c r="G190" i="9"/>
  <c r="G189" i="9"/>
  <c r="G188" i="9"/>
  <c r="G187" i="9"/>
  <c r="G186" i="9"/>
  <c r="G185" i="9"/>
  <c r="G184" i="9"/>
  <c r="G183" i="9"/>
  <c r="G182" i="9"/>
  <c r="G181" i="9"/>
  <c r="G180" i="9"/>
  <c r="G179" i="9"/>
  <c r="G178" i="9"/>
  <c r="G177" i="9"/>
  <c r="G176" i="9"/>
  <c r="G175" i="9"/>
  <c r="G172" i="9"/>
  <c r="G171" i="9"/>
  <c r="G170" i="9"/>
  <c r="G169" i="9"/>
  <c r="G166" i="9"/>
  <c r="G165" i="9"/>
  <c r="G164" i="9"/>
  <c r="G162" i="9"/>
  <c r="G161" i="9"/>
  <c r="G160" i="9"/>
  <c r="G159" i="9"/>
  <c r="G158" i="9"/>
  <c r="G155" i="9"/>
  <c r="G154" i="9"/>
  <c r="G152" i="9"/>
  <c r="G151" i="9"/>
  <c r="G150" i="9"/>
  <c r="G149" i="9"/>
  <c r="G148" i="9"/>
  <c r="G147" i="9"/>
  <c r="G145" i="9"/>
  <c r="G144" i="9"/>
  <c r="G143" i="9"/>
  <c r="G142" i="9"/>
  <c r="G141" i="9"/>
  <c r="G140" i="9"/>
  <c r="G139" i="9"/>
  <c r="G137" i="9"/>
  <c r="G136" i="9"/>
  <c r="G135" i="9"/>
  <c r="G134" i="9"/>
  <c r="G133" i="9"/>
  <c r="G132" i="9"/>
  <c r="G131" i="9"/>
  <c r="G130" i="9"/>
  <c r="G128" i="9"/>
  <c r="G127" i="9"/>
  <c r="G126" i="9"/>
  <c r="G125" i="9"/>
  <c r="G124" i="9"/>
  <c r="G123" i="9"/>
  <c r="G120" i="9"/>
  <c r="G119" i="9"/>
  <c r="G118" i="9"/>
  <c r="G117" i="9"/>
  <c r="G116" i="9"/>
  <c r="G115" i="9"/>
  <c r="G114" i="9"/>
  <c r="G113" i="9"/>
  <c r="G112" i="9"/>
  <c r="G110" i="9"/>
  <c r="G109" i="9"/>
  <c r="G108" i="9"/>
  <c r="G107" i="9"/>
  <c r="G106" i="9"/>
  <c r="G105" i="9"/>
  <c r="G103" i="9"/>
  <c r="G101" i="9"/>
  <c r="G99" i="9"/>
  <c r="G98" i="9"/>
  <c r="G97" i="9"/>
  <c r="G96" i="9"/>
  <c r="G95" i="9"/>
  <c r="G94" i="9"/>
  <c r="G93" i="9"/>
  <c r="G92" i="9"/>
  <c r="G91" i="9"/>
  <c r="G90" i="9"/>
  <c r="G89" i="9"/>
  <c r="G87" i="9"/>
  <c r="G85" i="9"/>
  <c r="G84" i="9"/>
  <c r="G83" i="9"/>
  <c r="G82" i="9"/>
  <c r="G81" i="9"/>
  <c r="G80" i="9"/>
  <c r="G79" i="9"/>
  <c r="G78" i="9"/>
  <c r="G77" i="9"/>
  <c r="G76" i="9"/>
  <c r="G75" i="9"/>
  <c r="G74" i="9"/>
  <c r="G73" i="9"/>
  <c r="G72" i="9"/>
  <c r="G71" i="9"/>
  <c r="G70" i="9"/>
  <c r="G68" i="9"/>
  <c r="G67" i="9"/>
  <c r="G66" i="9"/>
  <c r="G65" i="9"/>
  <c r="G64" i="9"/>
  <c r="G62" i="9"/>
  <c r="G61" i="9"/>
  <c r="G59" i="9"/>
  <c r="G58" i="9"/>
  <c r="G57" i="9"/>
  <c r="G55" i="9"/>
  <c r="G54"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3" i="9"/>
  <c r="G21" i="9"/>
  <c r="G20" i="9"/>
  <c r="G19" i="9"/>
  <c r="G17" i="9"/>
  <c r="G16" i="9"/>
  <c r="G513" i="9" l="1"/>
  <c r="G248" i="9"/>
  <c r="G470" i="9"/>
  <c r="D13" i="10"/>
  <c r="D21" i="10"/>
  <c r="G2" i="9"/>
  <c r="G514" i="9" l="1"/>
  <c r="G515" i="9" s="1"/>
  <c r="E515" i="9"/>
  <c r="F515" i="9"/>
</calcChain>
</file>

<file path=xl/sharedStrings.xml><?xml version="1.0" encoding="utf-8"?>
<sst xmlns="http://schemas.openxmlformats.org/spreadsheetml/2006/main" count="1474" uniqueCount="914">
  <si>
    <t>DESCRIÇÃO</t>
  </si>
  <si>
    <t>QUANT.</t>
  </si>
  <si>
    <t>MATERIAL</t>
  </si>
  <si>
    <t>EMAIL:</t>
  </si>
  <si>
    <t xml:space="preserve">MÃO DE OBRA </t>
  </si>
  <si>
    <t>RAZÃO SOCIAL:</t>
  </si>
  <si>
    <t>CNPJ:</t>
  </si>
  <si>
    <t>DATA DA PROPOSTA</t>
  </si>
  <si>
    <t>ITENS</t>
  </si>
  <si>
    <t>I</t>
  </si>
  <si>
    <t>OBRAS CIVIS</t>
  </si>
  <si>
    <t>II</t>
  </si>
  <si>
    <t>III</t>
  </si>
  <si>
    <t>FONE:</t>
  </si>
  <si>
    <t>1.1</t>
  </si>
  <si>
    <t>1.2</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</si>
  <si>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</si>
  <si>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</si>
  <si>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</si>
  <si>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</si>
  <si>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</si>
  <si>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</si>
  <si>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</si>
  <si>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</si>
  <si>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</si>
  <si>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</si>
  <si>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</si>
  <si>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</si>
  <si>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</si>
  <si>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</si>
  <si>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</si>
  <si>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</si>
  <si>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</si>
  <si>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</si>
  <si>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</si>
  <si>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</si>
  <si>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</si>
  <si>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</si>
  <si>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</si>
  <si>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</si>
  <si>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</si>
  <si>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</si>
  <si>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</si>
  <si>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</si>
  <si>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</si>
  <si>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</si>
  <si>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</si>
  <si>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</si>
  <si>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</si>
  <si>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</si>
  <si>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</si>
  <si>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</si>
  <si>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</si>
  <si>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</si>
  <si>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m²</t>
  </si>
  <si>
    <t>un</t>
  </si>
  <si>
    <t>2.1</t>
  </si>
  <si>
    <t>2.2</t>
  </si>
  <si>
    <t>4.1</t>
  </si>
  <si>
    <t>4.2</t>
  </si>
  <si>
    <t>x,xx</t>
  </si>
  <si>
    <t>1.3</t>
  </si>
  <si>
    <t>1.4</t>
  </si>
  <si>
    <t>1.5</t>
  </si>
  <si>
    <t>1.6</t>
  </si>
  <si>
    <t>1.7</t>
  </si>
  <si>
    <t>2.3</t>
  </si>
  <si>
    <t>2.4</t>
  </si>
  <si>
    <t>2.5</t>
  </si>
  <si>
    <t>m</t>
  </si>
  <si>
    <t>3.1</t>
  </si>
  <si>
    <t>4.3</t>
  </si>
  <si>
    <t>6.1</t>
  </si>
  <si>
    <t>7.1</t>
  </si>
  <si>
    <t>7.2</t>
  </si>
  <si>
    <t>7.3</t>
  </si>
  <si>
    <t>8.1</t>
  </si>
  <si>
    <t>8.2</t>
  </si>
  <si>
    <t>8.3</t>
  </si>
  <si>
    <t>8.4</t>
  </si>
  <si>
    <t>8.5</t>
  </si>
  <si>
    <t>9.1</t>
  </si>
  <si>
    <t>9.2</t>
  </si>
  <si>
    <t>9.3</t>
  </si>
  <si>
    <t>9.4</t>
  </si>
  <si>
    <t>10.1</t>
  </si>
  <si>
    <t>10.2</t>
  </si>
  <si>
    <t>10.3</t>
  </si>
  <si>
    <t>10.4</t>
  </si>
  <si>
    <t>1.8</t>
  </si>
  <si>
    <t>1.9</t>
  </si>
  <si>
    <t>1.10</t>
  </si>
  <si>
    <t>1.11</t>
  </si>
  <si>
    <t>1.12</t>
  </si>
  <si>
    <t>1.13</t>
  </si>
  <si>
    <t>1.14</t>
  </si>
  <si>
    <t>1.15</t>
  </si>
  <si>
    <t>1.16</t>
  </si>
  <si>
    <t>2.6</t>
  </si>
  <si>
    <t>2.7</t>
  </si>
  <si>
    <t>2.8</t>
  </si>
  <si>
    <t>2.9</t>
  </si>
  <si>
    <t>2.10</t>
  </si>
  <si>
    <t>2.11</t>
  </si>
  <si>
    <t>2.12</t>
  </si>
  <si>
    <t>3.2</t>
  </si>
  <si>
    <t>3.3</t>
  </si>
  <si>
    <t>3.4</t>
  </si>
  <si>
    <t>3.5</t>
  </si>
  <si>
    <t>3.6</t>
  </si>
  <si>
    <t>3.7</t>
  </si>
  <si>
    <t>cj</t>
  </si>
  <si>
    <t>11.1</t>
  </si>
  <si>
    <t>11.2</t>
  </si>
  <si>
    <t>12.1</t>
  </si>
  <si>
    <t>13.1</t>
  </si>
  <si>
    <t>13.2</t>
  </si>
  <si>
    <t>13.3</t>
  </si>
  <si>
    <t>14.1</t>
  </si>
  <si>
    <t>Plano de Gerenciamento de Resíduos da Construção Civil</t>
  </si>
  <si>
    <t>Forro</t>
  </si>
  <si>
    <t>Piso</t>
  </si>
  <si>
    <t>Paredes</t>
  </si>
  <si>
    <t>Mascara padrão novo para máquinas de autoatendimento com tampões</t>
  </si>
  <si>
    <t>Pintura</t>
  </si>
  <si>
    <t>Programação Visual</t>
  </si>
  <si>
    <t>11.2.1</t>
  </si>
  <si>
    <t>11.2.2</t>
  </si>
  <si>
    <t>11.2.3</t>
  </si>
  <si>
    <t>11.2.4</t>
  </si>
  <si>
    <t>12.1.1</t>
  </si>
  <si>
    <t>12.1.2</t>
  </si>
  <si>
    <t>12.1.3</t>
  </si>
  <si>
    <t>12.1.4</t>
  </si>
  <si>
    <t>12.1.5</t>
  </si>
  <si>
    <t>Diversos</t>
  </si>
  <si>
    <t>Conjunto de folhagem (palmeira ráfis, hmax=120cm) e vaso (na cor cinza gelo), montado, com acabamento sobre a terra em pedras brancas ou cascas pinus</t>
  </si>
  <si>
    <t>Cachepô em aço inox Ø40cm h=33cm com rodízios</t>
  </si>
  <si>
    <t>14.1.1</t>
  </si>
  <si>
    <t>14.1.2</t>
  </si>
  <si>
    <t>kg</t>
  </si>
  <si>
    <t>Revestimentos</t>
  </si>
  <si>
    <t>Cabo para alarme  CCI de 10 vias na cor branca em PVC, condutores de bitola 0,5mm2 em cobre eletrolítico estanhados, isolação PVC  cores sólidas.</t>
  </si>
  <si>
    <t>mês</t>
  </si>
  <si>
    <t>Enc. Sociais SINAPI-RS JAN/2020</t>
  </si>
  <si>
    <t>14.1.3</t>
  </si>
  <si>
    <t>SERVIÇOS PRELIMINARES</t>
  </si>
  <si>
    <t>Placa da Obra</t>
  </si>
  <si>
    <t>Instalações de tapumes da obra com porta de acesso e reaproveitamentos</t>
  </si>
  <si>
    <t>Administração local de obra (5% do custo da obra, considerando prazo e porte da obra - Segundo o Acórdão TCU nº 2622/2013, que estabelece valor médio de 6,23%)</t>
  </si>
  <si>
    <t>Engenheiro ou Arquiteto Junior com encargos complementares</t>
  </si>
  <si>
    <t>Mestre de Obras, com encargos complementares</t>
  </si>
  <si>
    <t>As Built</t>
  </si>
  <si>
    <t>As Built do Projeto Civil, Elétrico, Ar Condicionado</t>
  </si>
  <si>
    <t>h</t>
  </si>
  <si>
    <t>Demolições/Retiradas/Desmontagens</t>
  </si>
  <si>
    <t>1.1.1</t>
  </si>
  <si>
    <t>1.1.2</t>
  </si>
  <si>
    <t>1.2.1</t>
  </si>
  <si>
    <t>1.3.1</t>
  </si>
  <si>
    <t>Transporte de conteiners para destinação dos residuos de caliças de obra, metal (ferro e alumínio), vidro, madeira, cerâmicas, gesso, etc, produzidos pela construção civil (atentar para a legislação local e memorial descritivo)</t>
  </si>
  <si>
    <t>m³</t>
  </si>
  <si>
    <t>Rasgos em alvenaria para passagem de tubulação até 40mm</t>
  </si>
  <si>
    <t>Rasgos em contrapiso para passagem de tubulação até 40mm</t>
  </si>
  <si>
    <t>Rasgos em contrapiso para passagem de tubulação acima de 75mm</t>
  </si>
  <si>
    <t>Demolição de piso do estacionamento</t>
  </si>
  <si>
    <t>Retirada de cobertura vegetal pátio interno existente</t>
  </si>
  <si>
    <t>Retirada com reinstalação de cancela existente</t>
  </si>
  <si>
    <t>Demolição de paredes em alvenaria</t>
  </si>
  <si>
    <t>Demolição de telhado Cancha de bocha</t>
  </si>
  <si>
    <t>Retirada de cercamento e portão telado existente</t>
  </si>
  <si>
    <t>Demolição piso da calçada em basalto natural serrado</t>
  </si>
  <si>
    <t>2.13</t>
  </si>
  <si>
    <t>Retirar toldos junto das esquadrias no pátio interno;</t>
  </si>
  <si>
    <t>2.14</t>
  </si>
  <si>
    <t>Demolição de esquadria em alumínio Padrão Banrisul</t>
  </si>
  <si>
    <t>2.15</t>
  </si>
  <si>
    <t>Retirar PGDM sem reaproveitamento</t>
  </si>
  <si>
    <t>2.16</t>
  </si>
  <si>
    <t>Retirar esquadria e porta de acesso a Agência</t>
  </si>
  <si>
    <t>2.17</t>
  </si>
  <si>
    <t>Retirar divisórias ATM's</t>
  </si>
  <si>
    <t>2.18</t>
  </si>
  <si>
    <t>Retirar divisórias navais</t>
  </si>
  <si>
    <t>2.19</t>
  </si>
  <si>
    <t>Demolição do piso podotátil interno</t>
  </si>
  <si>
    <t>2.20</t>
  </si>
  <si>
    <t>Demolição das louças sanitárias de todos os sanitários</t>
  </si>
  <si>
    <t>2.21</t>
  </si>
  <si>
    <t>Demolição dos metais e acessórios de todos sanitários</t>
  </si>
  <si>
    <t>2.22</t>
  </si>
  <si>
    <t>Demolição de revestimento cerâmico de todos sanitários</t>
  </si>
  <si>
    <t>2.23</t>
  </si>
  <si>
    <t>Demolição de piso cerâmico de todos sanitários</t>
  </si>
  <si>
    <t>2.24</t>
  </si>
  <si>
    <t>Demolição das instalações hidrossanitárias (hidráulica e esgoto) de todos os Sanitários (exceto tubo de queda, tubo de ventilação e colunas de água frias existente)</t>
  </si>
  <si>
    <t>2.25</t>
  </si>
  <si>
    <t>Retirar parcialmente piso em madeira junto ao Acesso com reaproveitamento</t>
  </si>
  <si>
    <t>2.26</t>
  </si>
  <si>
    <t>Retirada parcial das divisórias em madeira</t>
  </si>
  <si>
    <t>2.27</t>
  </si>
  <si>
    <t>Demolição do forro em gesso dos sanitários do pavimento térreo</t>
  </si>
  <si>
    <t>2.28</t>
  </si>
  <si>
    <t>Demolição de portas internas em madeira</t>
  </si>
  <si>
    <t>Fundação em pedra contínua para área do estacionamento e jardim</t>
  </si>
  <si>
    <t>Viga em concreto para área do estacionamento</t>
  </si>
  <si>
    <t>Grade em aço com fundo antiferruginoso</t>
  </si>
  <si>
    <t>Porta de acesso em ferro com fundo antiferruginoso no pátio interno</t>
  </si>
  <si>
    <t>Guarda-corpo em aço inox na área do estacionamento</t>
  </si>
  <si>
    <t xml:space="preserve">m </t>
  </si>
  <si>
    <t>Alvenaria com tijolo furado</t>
  </si>
  <si>
    <t>Parede em gesso acartonado</t>
  </si>
  <si>
    <t>Execução de reboco em geral das paredes existentes e a executar recuperação de rasgos para passagem de tubulação e fissuras existentes</t>
  </si>
  <si>
    <t>6.2</t>
  </si>
  <si>
    <t>Revestimento porcelanato 60x60cm na cor areia ref. Portinari ou similar</t>
  </si>
  <si>
    <t>6.3</t>
  </si>
  <si>
    <t>Revestimento em pedra basalto 10x10cm</t>
  </si>
  <si>
    <t>6.4</t>
  </si>
  <si>
    <t>Emassamento com massa corrida nas paredes de gesso acartonado</t>
  </si>
  <si>
    <t>6.5</t>
  </si>
  <si>
    <t>Emassamento com massa corrida no forro em gesso acartonado</t>
  </si>
  <si>
    <t>Piso porcelanato 60x60cm na cor areia ref. Portinari ou similar</t>
  </si>
  <si>
    <t>Elemento tátil 25x25cm tipo alerta com acabamento inox</t>
  </si>
  <si>
    <t>Elemento tátil 25x25cm tipo direcional com acabamento inox</t>
  </si>
  <si>
    <t>7.4</t>
  </si>
  <si>
    <t>Piso Podotátil 25x25cm tipo alerta em concreto acabamento amarelo</t>
  </si>
  <si>
    <t>7.5</t>
  </si>
  <si>
    <t>Piso Podotátil 25x25cm direcional em concreto acabamento amarelo</t>
  </si>
  <si>
    <t>7.6</t>
  </si>
  <si>
    <t>Pedra basalto guilhotinado, 40x40cm, padrão Prefeitura Municipal Gramado</t>
  </si>
  <si>
    <t>7.7</t>
  </si>
  <si>
    <t>Pedra basalto guilhotinado, 15x45cm, padrão Prefeitura Municipal Gramado</t>
  </si>
  <si>
    <t>7.8</t>
  </si>
  <si>
    <t>Pedra basalto guilhotinado, 50x50cm, padrão Prefeitura Municipal Gramado</t>
  </si>
  <si>
    <t>7.9</t>
  </si>
  <si>
    <t>Pedra basalto cor ferrugem, 10x10cm, padrão Prefeitura Municipal Gramado</t>
  </si>
  <si>
    <t>7.10</t>
  </si>
  <si>
    <t>Pedra Ferro Preta, 10x10cm, padrão Prefeitura Municipal Gramado</t>
  </si>
  <si>
    <t>7.11</t>
  </si>
  <si>
    <t>Complementação piso em madeira idêntica à existente</t>
  </si>
  <si>
    <t>7.12</t>
  </si>
  <si>
    <t>Soleira em granito itaúnas</t>
  </si>
  <si>
    <t>7.13</t>
  </si>
  <si>
    <t>Complementação rodapé em madeira idêntica à existente</t>
  </si>
  <si>
    <t>7.14</t>
  </si>
  <si>
    <t>Brita nº 1</t>
  </si>
  <si>
    <t>7.15</t>
  </si>
  <si>
    <t>Bloco de concreto drenante 38x38x8cm para estacionamento</t>
  </si>
  <si>
    <t>7.16</t>
  </si>
  <si>
    <t>Bloco de concreto intertravado 10x20x8cm para estacionamento</t>
  </si>
  <si>
    <t>Forro em gesso acartonado</t>
  </si>
  <si>
    <t>9.5</t>
  </si>
  <si>
    <t>Tinta esmalte sintético branco para portas em madeira</t>
  </si>
  <si>
    <t>9.6</t>
  </si>
  <si>
    <t>Tinta esmalte sintético cinza platina para recuperação das esquadrias existentes</t>
  </si>
  <si>
    <t>9.7</t>
  </si>
  <si>
    <t>Tinta esmalte sintético branco para metal com fundo antiferruginoso</t>
  </si>
  <si>
    <t>9.8</t>
  </si>
  <si>
    <t>Stain impregnante transparente acetinado para superfícies em madeira</t>
  </si>
  <si>
    <t>9.9</t>
  </si>
  <si>
    <t>Stain impregnante tonalidade ipê acetinado para superfícies em madeira</t>
  </si>
  <si>
    <t>9.10</t>
  </si>
  <si>
    <t>Tinta PVA na cor branca, aplicação de duas demãos, sobre tapume de madeira</t>
  </si>
  <si>
    <t>9.11</t>
  </si>
  <si>
    <t>Tinta acrílica para pisos nas cores amarela, branca e azul, aplicação de duas demãos, sobre piso em concreto na área do estacionamento</t>
  </si>
  <si>
    <t>Porta TS estrutural com ferragens completas na cor branca e perfis na cor prata, instalada nas divisórias sanitárias</t>
  </si>
  <si>
    <t>Recuperação de 15% das esquadrias em madeira existentes com subtituição total dos perfis danificados, lixamento e aplicação de fundo preparador</t>
  </si>
  <si>
    <t>Caixilharia de alumínio com pintura eletrostática branca, perfil série 30</t>
  </si>
  <si>
    <t>Porta 110x210cm alumínio com pintura eletrostática branca, perfil série 30</t>
  </si>
  <si>
    <t>Vidro laminado 6mm incolor parte superior da esquadria (acima 210cm)</t>
  </si>
  <si>
    <t>11.2.5</t>
  </si>
  <si>
    <t>Vidro laminado 8mm incolor parte inferior da divisória (h= até 2,10m)</t>
  </si>
  <si>
    <t>11.2.6</t>
  </si>
  <si>
    <t>Passa objetos em acrílico, conforme padrão Banrisul</t>
  </si>
  <si>
    <t>11.3</t>
  </si>
  <si>
    <t>11.3.1</t>
  </si>
  <si>
    <t>Esquadria em alumínio L.30 (30001) Estruturada em tubos de alumínio (TG- 018) Fechamento nas extremidades em 45 graus</t>
  </si>
  <si>
    <t>11.3.2</t>
  </si>
  <si>
    <t>Vidro incolor 6mm</t>
  </si>
  <si>
    <t>11.3.3</t>
  </si>
  <si>
    <t>Filme venetian 10mm x 4mm combinado c/ jateado 50% parte superior para divisor de sigilo</t>
  </si>
  <si>
    <t>11.4</t>
  </si>
  <si>
    <t>Porta semioca em madeira 90x210cm com ferragens completas (3 dobradiças e fechadura tipo cilindro)</t>
  </si>
  <si>
    <t>11.5</t>
  </si>
  <si>
    <t>Porta semioca em madeira 80x210cm com ferragens completas (3 dobradiças e fechadura tipo cilindro)</t>
  </si>
  <si>
    <t>11.6</t>
  </si>
  <si>
    <t>Porta metálica em grade 90x210cm com dobradiças tipo gonzo e fechadura tetrachave</t>
  </si>
  <si>
    <t>11.7</t>
  </si>
  <si>
    <t>Porta ref. PVT110 em vidro temperado (110x210cm) com ferragens: fechadura central e de piso, mola de piso, puxador tipo alça e fecho eletromagnético padrão</t>
  </si>
  <si>
    <t>11.8</t>
  </si>
  <si>
    <t>Película Antivandalismo da 3M</t>
  </si>
  <si>
    <t>11.9</t>
  </si>
  <si>
    <t>Vidro Temperado e=10mm, junto ao acesso, conforme projeto</t>
  </si>
  <si>
    <t>A1LP - Adesivo padrão Banrisul Logo</t>
  </si>
  <si>
    <t>A2H AT1 - Horário de Atendimento (confirmar horários com a Engenharia)</t>
  </si>
  <si>
    <t>A2H SAA1 - Horário de Autoatendimento (confirmar horários com a Engenharia)</t>
  </si>
  <si>
    <t xml:space="preserve">A2PO  - Passa Objetos </t>
  </si>
  <si>
    <t>A3SIA - Simbolo Acessibilidade Universal</t>
  </si>
  <si>
    <t>12.1.6</t>
  </si>
  <si>
    <t>A4SIACG - Simbolo Acessibilidade Universal Cão Guia</t>
  </si>
  <si>
    <t>12.2</t>
  </si>
  <si>
    <t>12.2.1</t>
  </si>
  <si>
    <t>PS1 - Autoatendimento</t>
  </si>
  <si>
    <t>12.2.2</t>
  </si>
  <si>
    <t>PS2 - Caixas</t>
  </si>
  <si>
    <t>12.2.3</t>
  </si>
  <si>
    <t>PS4 - Atendimento Preferencial</t>
  </si>
  <si>
    <t>12.2.4</t>
  </si>
  <si>
    <t>PS5 - Atendimento Pessoa Física</t>
  </si>
  <si>
    <t>12.2.5</t>
  </si>
  <si>
    <t>PS6 - Atendimento Empresarial</t>
  </si>
  <si>
    <t>12.2.6</t>
  </si>
  <si>
    <t>PS7 - Atendimento Negócios</t>
  </si>
  <si>
    <t>12.2.7</t>
  </si>
  <si>
    <t>PS10-GG - Gerente Geral</t>
  </si>
  <si>
    <t>12.2.8</t>
  </si>
  <si>
    <t>PS11-GA - Gerente Adjunto</t>
  </si>
  <si>
    <t>12.3</t>
  </si>
  <si>
    <t>12.3.1</t>
  </si>
  <si>
    <t>PP1 - Privativo para funcionários</t>
  </si>
  <si>
    <t>12.3.2</t>
  </si>
  <si>
    <t>PP5 - Arquivo</t>
  </si>
  <si>
    <t>12.3.3</t>
  </si>
  <si>
    <t>PP6 - Copa</t>
  </si>
  <si>
    <t>12.3.4</t>
  </si>
  <si>
    <t>PP7 - Sanitário Masculino e Feminino</t>
  </si>
  <si>
    <t>12.3.5</t>
  </si>
  <si>
    <t>PP8 - Sanitário Masculino</t>
  </si>
  <si>
    <t>12.3.6</t>
  </si>
  <si>
    <t>PP9 - Sanitário Feminino</t>
  </si>
  <si>
    <t>12.3.7</t>
  </si>
  <si>
    <t>PP10 - Sanitário PNE</t>
  </si>
  <si>
    <t>12.4</t>
  </si>
  <si>
    <t>12.4.1</t>
  </si>
  <si>
    <t>PP13 - Senha</t>
  </si>
  <si>
    <t>12.4.2</t>
  </si>
  <si>
    <t>PP14 - Pressione para sair</t>
  </si>
  <si>
    <t>12.4.3</t>
  </si>
  <si>
    <t>PP15 - Agência e horário (confirmar horários com a Engenharia)</t>
  </si>
  <si>
    <t>12.4.4</t>
  </si>
  <si>
    <t>PP16 - Braile Unissex</t>
  </si>
  <si>
    <t>12.4.5</t>
  </si>
  <si>
    <t>PP17 - Braile Sanitário Masculino</t>
  </si>
  <si>
    <t>12.4.6</t>
  </si>
  <si>
    <t>PP18 - Braile Sanitário Feminino</t>
  </si>
  <si>
    <t>12.5</t>
  </si>
  <si>
    <t>12.5.1</t>
  </si>
  <si>
    <t>PC TARIFA - Porta Cartaz tipo tarifa</t>
  </si>
  <si>
    <t>12.5.2</t>
  </si>
  <si>
    <t>PC MKT - Porta Cartaz tipo marketing</t>
  </si>
  <si>
    <t>12.5.3</t>
  </si>
  <si>
    <t>PC INFORMA - Porta Cartaz tipo informa</t>
  </si>
  <si>
    <t>12.6</t>
  </si>
  <si>
    <t>12.6.1</t>
  </si>
  <si>
    <t>Tampo para mesa acessível conforme padrão Banrisul</t>
  </si>
  <si>
    <t>12.6.2</t>
  </si>
  <si>
    <t>Totem para mesa acessível padrão Banrisul</t>
  </si>
  <si>
    <t>12.7</t>
  </si>
  <si>
    <t>Capa assentos preferenciais</t>
  </si>
  <si>
    <t>12.8</t>
  </si>
  <si>
    <t>Limpeza das testeiras existentes</t>
  </si>
  <si>
    <t>12.9</t>
  </si>
  <si>
    <t>Recuperação de sinalização externa, padrão Prefeitura Municipal de Gramado, com placa em madeira 90x60cm e logotipia em acrílico, conforme projeto</t>
  </si>
  <si>
    <t>PÓRTICO complemento em "L" em chapa galvanizada com pintura automotiva azul ref. PANTONE 300C</t>
  </si>
  <si>
    <t>Esquadria em alumínio L.30 (30001) Estruturada em tubos de alumínio (TG- 018) Fechamento nas extremidades em 45 graus e intervalos de topo conforme projeto para divisor de sigilo caixas</t>
  </si>
  <si>
    <t>14.1.4</t>
  </si>
  <si>
    <t>Armário em MDF 18mm acabamento melamínico cor Laca Branca. (P=35cm x H=190cm x L=110 cm) fixado ao chão c/ cantoneiras de alumínio (CT026) parafusos de inox, conforme detalhamento</t>
  </si>
  <si>
    <t>15.1</t>
  </si>
  <si>
    <t>15.1.1</t>
  </si>
  <si>
    <t>Tubulação de esgoto em PVC Ø40mm</t>
  </si>
  <si>
    <t>15.1.2</t>
  </si>
  <si>
    <t>Tubulação de esgoto em PVC Ø50mm</t>
  </si>
  <si>
    <t>15.1.3</t>
  </si>
  <si>
    <t>Tubulação de esgoto em PVC Ø75mm</t>
  </si>
  <si>
    <t>15.1.4</t>
  </si>
  <si>
    <t>Tubulação de esgoto em PVC Ø100mm</t>
  </si>
  <si>
    <t>15.1.5</t>
  </si>
  <si>
    <t>Curva 90 esgoto em PVC Ø40mm</t>
  </si>
  <si>
    <t>15.1.6</t>
  </si>
  <si>
    <t>Curva 45 esgoto em PVC Ø40mm</t>
  </si>
  <si>
    <t>15.1.7</t>
  </si>
  <si>
    <t>Curva 90 esgoto em PVC Ø50mm</t>
  </si>
  <si>
    <t>15.1.8</t>
  </si>
  <si>
    <t>Curva 45 esgoto em PVC Ø50mm</t>
  </si>
  <si>
    <t>15.1.9</t>
  </si>
  <si>
    <t>Curva 90 esgoto em PVC Ø75mm</t>
  </si>
  <si>
    <t>15.1.10</t>
  </si>
  <si>
    <t>Curva 90 esgoto em PVC Ø100mm</t>
  </si>
  <si>
    <t>15.1.11</t>
  </si>
  <si>
    <t>Curva 45 esgoto em PVC Ø100mm</t>
  </si>
  <si>
    <t>15.1.12</t>
  </si>
  <si>
    <t>"T" esgoto em PVC Ø50mm</t>
  </si>
  <si>
    <t>15.1.13</t>
  </si>
  <si>
    <t>Redução esgoto em PVC Ø75/50mm</t>
  </si>
  <si>
    <t>15.1.14</t>
  </si>
  <si>
    <t>Redução excêntrica esgoto em PVC Ø100/50mm</t>
  </si>
  <si>
    <t>15.1.15</t>
  </si>
  <si>
    <t>Junção esgoto em PVC Ø40mm</t>
  </si>
  <si>
    <t>15.1.16</t>
  </si>
  <si>
    <t>Junção esgoto em PVC Ø50mm</t>
  </si>
  <si>
    <t>15.1.17</t>
  </si>
  <si>
    <t>Junção esgoto em PVC Ø50-100mm</t>
  </si>
  <si>
    <t>15.1.18</t>
  </si>
  <si>
    <t>Junção esgoto em PVC Ø100mm</t>
  </si>
  <si>
    <t>15.1.19</t>
  </si>
  <si>
    <t>Ralo sifonado 150mm ref. Tigre ou similar</t>
  </si>
  <si>
    <t>15.2</t>
  </si>
  <si>
    <t>Tubulação para Rede hidrossanitária - água</t>
  </si>
  <si>
    <t>15.2.1</t>
  </si>
  <si>
    <t>Tubulação de água reforçada e conexões em PVC Ø25mm</t>
  </si>
  <si>
    <t>16.1</t>
  </si>
  <si>
    <t>Chapa em aço inox aplicada na base inferior da porta em madeira do sanitário PNE em ambas as faces</t>
  </si>
  <si>
    <t>16.2</t>
  </si>
  <si>
    <t>16.2.1</t>
  </si>
  <si>
    <t>barras em aço inox com 40cm</t>
  </si>
  <si>
    <t>16.2.2</t>
  </si>
  <si>
    <t>barras em aço inox com 70cm</t>
  </si>
  <si>
    <t>16.2.3</t>
  </si>
  <si>
    <t>barras em aço inox com 80cm</t>
  </si>
  <si>
    <t>16.3</t>
  </si>
  <si>
    <t>Torneira de mesa cromada para lavatório com fechamento automático linha conforto c/alavanca e acessórios para instalação</t>
  </si>
  <si>
    <t>16.4</t>
  </si>
  <si>
    <t>Dispenser para papel higiênico em rolo</t>
  </si>
  <si>
    <t>16.5</t>
  </si>
  <si>
    <t>Dispenser para sabonete em espuma</t>
  </si>
  <si>
    <t>16.6</t>
  </si>
  <si>
    <t>Dispenser para toalhas de mão interfolhadas</t>
  </si>
  <si>
    <t>16.7</t>
  </si>
  <si>
    <t>Bacia sanitária na cor branca linha conforto com caixa acoplada ref. Vogue Plus P515.17 mais CDC.01F.17 e acessórios</t>
  </si>
  <si>
    <t>16.8</t>
  </si>
  <si>
    <t>Lavatório de canto com mesa cor branca e acessórios</t>
  </si>
  <si>
    <t>16.9</t>
  </si>
  <si>
    <t>Sifão para lavatório cromado ref. Deca ou similar</t>
  </si>
  <si>
    <t>16.10</t>
  </si>
  <si>
    <t>Espelho cristal e=4mm, instalados sobre base em MDF e=8mm</t>
  </si>
  <si>
    <t>17.1</t>
  </si>
  <si>
    <t>Tampo em granito itaúnas 2cm espessura com bordas arredondadas</t>
  </si>
  <si>
    <t>17.2</t>
  </si>
  <si>
    <t>Rodameio em granito itaúnas e=2cm e h=7cm</t>
  </si>
  <si>
    <t>17.3</t>
  </si>
  <si>
    <t>Divisórias de proteção dos mictórios em granito itaúnas, com ferragens para instalação</t>
  </si>
  <si>
    <t>17.4</t>
  </si>
  <si>
    <t>Acabamento para registro de gaveta e pressão Izy Deca ou similar</t>
  </si>
  <si>
    <t>17.5</t>
  </si>
  <si>
    <t>Torneira de uso geral cromada</t>
  </si>
  <si>
    <t>17.6</t>
  </si>
  <si>
    <t>Lavatório com coluna branco ref. Deca ou similar</t>
  </si>
  <si>
    <t>17.7</t>
  </si>
  <si>
    <t>Torneira de mesa cromada para lavatório com fechamento automático e acessórios para instalação</t>
  </si>
  <si>
    <t>17.8</t>
  </si>
  <si>
    <t>17.9</t>
  </si>
  <si>
    <t>17.10</t>
  </si>
  <si>
    <t>17.11</t>
  </si>
  <si>
    <t>17.12</t>
  </si>
  <si>
    <t>17.13</t>
  </si>
  <si>
    <t>Bacia sanitária na cor branca com caixa acoplada ref. Vogue Plus Deca ou similar e acessórios</t>
  </si>
  <si>
    <t>17.14</t>
  </si>
  <si>
    <t>Cuba de embutir oval cor branca sob bancada em granito e acessórios</t>
  </si>
  <si>
    <t>17.15</t>
  </si>
  <si>
    <t>Mictório na cor branca com sifão integrado e acessórios para instalação</t>
  </si>
  <si>
    <t>18.1</t>
  </si>
  <si>
    <t>Montagem do Leiautes provisórios e definitivo conforme projeto</t>
  </si>
  <si>
    <t>18.2</t>
  </si>
  <si>
    <t>Reinstalação cancela existente remanejada</t>
  </si>
  <si>
    <t>18.3</t>
  </si>
  <si>
    <t>Fornecimento e instalação de PGDM</t>
  </si>
  <si>
    <t>18.4</t>
  </si>
  <si>
    <t>18.5</t>
  </si>
  <si>
    <t>18.6</t>
  </si>
  <si>
    <t>Manutenção nas persianas verticais tipo Blackout existentes a permanecer</t>
  </si>
  <si>
    <t>18.7</t>
  </si>
  <si>
    <t>Persianas verticais tipo Blackout, com giro 180º das lâminas de 90mm, trilhos de alumínio anodizado, comandos em nylon e PVC e carrinhos em polipropileno nas dimensões indicadas em planta</t>
  </si>
  <si>
    <t>18.8</t>
  </si>
  <si>
    <t>18.8.1</t>
  </si>
  <si>
    <t>Lixeira para funcionários - 11L</t>
  </si>
  <si>
    <t>18.8.2</t>
  </si>
  <si>
    <t>Cesto alto ø23,5cm - 20L</t>
  </si>
  <si>
    <t>18.8.3</t>
  </si>
  <si>
    <t>Lixeira em inox com tampa vai e vem - 11L</t>
  </si>
  <si>
    <t>18.8.4</t>
  </si>
  <si>
    <t>Lixeira PEMD ø40 - 52L</t>
  </si>
  <si>
    <t>18.8.5</t>
  </si>
  <si>
    <t>Lixeiras recicláveis ø30cm - 47L</t>
  </si>
  <si>
    <t>18.9</t>
  </si>
  <si>
    <t>18.9.1</t>
  </si>
  <si>
    <t>18.9.2</t>
  </si>
  <si>
    <t>Terra preta adubada</t>
  </si>
  <si>
    <t>18.9.3</t>
  </si>
  <si>
    <t>Plantação de vegetação tipo arbusto junto ao novo estacionamento</t>
  </si>
  <si>
    <t>18.9.4</t>
  </si>
  <si>
    <t>Manutenção do jardim externo existente</t>
  </si>
  <si>
    <t>18.10</t>
  </si>
  <si>
    <t>18.10.1</t>
  </si>
  <si>
    <t>Limpeza Permanente da Obra</t>
  </si>
  <si>
    <t>18.10.2</t>
  </si>
  <si>
    <t>Limpeza Final da Obra</t>
  </si>
  <si>
    <t>INSTALAÇÕES ELÉTRICAS:</t>
  </si>
  <si>
    <t>Readequação dos quadros elétricos existentes a permanecer CD-Tomadas e CD-Iluminação, incluindo instalação dos novos circuitos e componentes, retirada dos circuitos não utilizados, revisão geral com reapertos, recuperação de pintura, substituição de componentes defeituosos ou sub-dimensionados, identificações de todos circuitos com etiquetas de acrílico, conforme projetos e memoriais descritivos.</t>
  </si>
  <si>
    <r>
      <t xml:space="preserve">Cabo de cobre unipolar </t>
    </r>
    <r>
      <rPr>
        <b/>
        <sz val="10"/>
        <rFont val="Calibri"/>
        <family val="2"/>
        <scheme val="minor"/>
      </rPr>
      <t>#2,5mm²</t>
    </r>
    <r>
      <rPr>
        <sz val="10"/>
        <rFont val="Calibri"/>
        <family val="2"/>
        <scheme val="minor"/>
      </rPr>
      <t xml:space="preserve"> flexível HF (Não Halogenado), 70°C  450/750V AFUMEX, AFITOX, ATOX ou similar. </t>
    </r>
  </si>
  <si>
    <r>
      <t xml:space="preserve">Cabo de cobre unipolar </t>
    </r>
    <r>
      <rPr>
        <b/>
        <sz val="10"/>
        <rFont val="Calibri"/>
        <family val="2"/>
        <scheme val="minor"/>
      </rPr>
      <t>#4,0mm²</t>
    </r>
    <r>
      <rPr>
        <sz val="10"/>
        <rFont val="Calibri"/>
        <family val="2"/>
        <scheme val="minor"/>
      </rPr>
      <t xml:space="preserve"> flexível HF (Não Halogenado), 70°C  450/750V AFUMEX, AFITOX, ATOX ou similar </t>
    </r>
  </si>
  <si>
    <r>
      <t xml:space="preserve">Cabo de cobre unipolar </t>
    </r>
    <r>
      <rPr>
        <b/>
        <sz val="10"/>
        <rFont val="Calibri"/>
        <family val="2"/>
        <scheme val="minor"/>
      </rPr>
      <t>#10,0mm²</t>
    </r>
    <r>
      <rPr>
        <sz val="10"/>
        <rFont val="Calibri"/>
        <family val="2"/>
        <scheme val="minor"/>
      </rPr>
      <t xml:space="preserve"> flexível HF (Não Halogenado), 70°C  450/750V AFUMEX, AFITOX, ATOX ou similar. </t>
    </r>
  </si>
  <si>
    <t>Caixa de alvenaria argamassada com tampa de concreto e drenagem c/brita no fundo, com dimensões internas de 400x400x600mm.</t>
  </si>
  <si>
    <t>Refletor de sobrepor completa c/lâmpada LED- 18W para Iluminação externa.</t>
  </si>
  <si>
    <t>Luminária Balizadora tipo Tartaruga (uso ecterno) de alumínio com globo de vidro com uma lâmpada BULBO LED 7W 4000K branco neutro, soquete E-27.</t>
  </si>
  <si>
    <t>Espelho de PVC para caixa de 4x2" (100x50mm) ou para condulete de Alumínio com:</t>
  </si>
  <si>
    <t>2.10.1</t>
  </si>
  <si>
    <t>2.10.2</t>
  </si>
  <si>
    <t>2.10.3</t>
  </si>
  <si>
    <t xml:space="preserve">          - interruptor uma tecla 15A.</t>
  </si>
  <si>
    <t>Relé foto-elétrico completo com base, 600VA - 220V/127V.</t>
  </si>
  <si>
    <t>Suporte porta equipamentos MARROM ref. DT64440.00 DUTOTEC ou similar, para canaleta de aluminio p/tres blocos com, UMA tomada tipo bloco NBR.20A Ref. DT.99230.00 (AZUL), mais dois blocos cegos Ref. DT 99430.00 ou similar</t>
  </si>
  <si>
    <t>Suporte porta equipamentos MARROM ref. DT64440.00 DUTOTEC ou similar, para canaleta de aluminio para DUAS tomadas tipo bloco NBR.20A Ref. DT.99230.00 (AZUL), mais um bloco cego Ref. DT 99430.00 ou similar.</t>
  </si>
  <si>
    <t>Suporte porta equipamentos MARROM ref. DT64440.00 DUTOTEC ou similar, para canaleta de aluminio para UMA tomada tipo bloco NBR.20A Ref. DT.99230.00 (VERMELHA), mais dois blocos cego Ref. DT 99430.00 ou similar.</t>
  </si>
  <si>
    <t>2.16.1</t>
  </si>
  <si>
    <t xml:space="preserve">          - ø 20mm. 3/4" - parede 1,20mm.</t>
  </si>
  <si>
    <t>2.16.2</t>
  </si>
  <si>
    <t xml:space="preserve">          - ø 25mm. 1" - parede 1,20mm.</t>
  </si>
  <si>
    <t>2.16.3</t>
  </si>
  <si>
    <t xml:space="preserve">          - ø 50mm. 2"- parede 2,00mm.</t>
  </si>
  <si>
    <t>Eletroduto de PVC rigido roscável diametro 20mm (3/4").</t>
  </si>
  <si>
    <t>Eletroduto de PVC rigido roscável diametro 25mm (1").</t>
  </si>
  <si>
    <t>Eletroduto de PVC flexível corrugado reforçado cor laranja (1") (Tigreflex ou similar).</t>
  </si>
  <si>
    <t>Eletrocalha lisa/perfurada 100x100mm chapa 20 AWG.</t>
  </si>
  <si>
    <t>Tampa para eletrocalha 100mm.</t>
  </si>
  <si>
    <t xml:space="preserve">Suporte suspensão para eletrocalha 100x100mm. </t>
  </si>
  <si>
    <t xml:space="preserve">Curva Horizontal 90° p/ eletrocalha 100x100mm. </t>
  </si>
  <si>
    <t>Curva Vertical descida p/ eletrocalha 100x100mm.</t>
  </si>
  <si>
    <t>2.29</t>
  </si>
  <si>
    <t xml:space="preserve">Te Horizontal  p/ eletrocalha 100x100mm. </t>
  </si>
  <si>
    <t>2.30</t>
  </si>
  <si>
    <t>Flange p/quadro p/eletrocalha 100x100mm.</t>
  </si>
  <si>
    <t>2.31</t>
  </si>
  <si>
    <t>Bucha de Nylon S8 com parafuso cabeça sextavada e arruela lisa p/fixação de eletrocalha (2).</t>
  </si>
  <si>
    <t>2.32</t>
  </si>
  <si>
    <t>Cantoneira ZZ (1).</t>
  </si>
  <si>
    <t>2.33</t>
  </si>
  <si>
    <t>Vergalhão rosca total 1/4" p/fixação de eletrocalha (1,5).</t>
  </si>
  <si>
    <t>2.34</t>
  </si>
  <si>
    <t>Porcas sextavada e arruelas lisa p/fixação de eletrocalhas (4).</t>
  </si>
  <si>
    <t>2.35</t>
  </si>
  <si>
    <r>
      <rPr>
        <b/>
        <sz val="10"/>
        <rFont val="Calibri"/>
        <family val="2"/>
        <scheme val="minor"/>
      </rPr>
      <t>Mini Contactor</t>
    </r>
    <r>
      <rPr>
        <sz val="10"/>
        <rFont val="Calibri"/>
        <family val="2"/>
        <scheme val="minor"/>
      </rPr>
      <t xml:space="preserve"> Tripolar WEG, Siemens ou similar 3xNA 18 A (Iluminação).</t>
    </r>
  </si>
  <si>
    <t>2.36</t>
  </si>
  <si>
    <r>
      <rPr>
        <b/>
        <sz val="10"/>
        <rFont val="Calibri"/>
        <family val="2"/>
        <scheme val="minor"/>
      </rPr>
      <t>Mini Contactor</t>
    </r>
    <r>
      <rPr>
        <sz val="10"/>
        <rFont val="Calibri"/>
        <family val="2"/>
        <scheme val="minor"/>
      </rPr>
      <t xml:space="preserve"> Tripolar WEG, Siemens ou similar 3xNA 25 A (Ar SAA).</t>
    </r>
  </si>
  <si>
    <t>2.37</t>
  </si>
  <si>
    <t>Fita Isolante preta rolo 10 m.</t>
  </si>
  <si>
    <t>x.xx</t>
  </si>
  <si>
    <t>2.38</t>
  </si>
  <si>
    <t>Fita Autofusão rolo 10m.</t>
  </si>
  <si>
    <t>2.39</t>
  </si>
  <si>
    <t>Soda Estanho fio com fluxo 1,5mm (% Sn X Pb ) 40x60, rolo com 500g.</t>
  </si>
  <si>
    <t>Readequação de luminária existente com 1  lâmpadas fluorescentes 32W para utilização de lâmpadas Tubo Led de 18W, 1200mm. Com instalação de soquetes G-13 e abraçadeiras de nylon brancas, retirada de reatores, substituição de fiações internas e conexão ao circuito existente.</t>
  </si>
  <si>
    <t>Readequação de luminária existente com 2  lâmpadas fluorescentes 32W para utilização de lâmpadas Tubo Led de 18W, 1200mm. Com instalação de soquetes G-13 e abraçadeiras de nylon brancas, retirada de reatores, substituição de fiações internas e conexão ao circuito existente.</t>
  </si>
  <si>
    <r>
      <t xml:space="preserve">Lâmpada tubular LED T8, com difusor em policarbonato leitoso anti-ofuscamento, </t>
    </r>
    <r>
      <rPr>
        <b/>
        <sz val="10"/>
        <rFont val="Calibri"/>
        <family val="2"/>
        <scheme val="minor"/>
      </rPr>
      <t>18W (1200mm/2.100lm),</t>
    </r>
    <r>
      <rPr>
        <sz val="10"/>
        <rFont val="Calibri"/>
        <family val="2"/>
        <scheme val="minor"/>
      </rPr>
      <t xml:space="preserve"> 4000K branco neutro, IRC&gt;80, FP 0,95, IP 40, 25.000h, ângulo de abertura de 125°, cabeçeira em policarbonato branco anti-uv e anti-chamas, 127/220V, base G-13, modelo TUBO LED HF BL-168 HF 18W da INTRAL, OSRAM, PHILIPS ou equivalente.</t>
    </r>
  </si>
  <si>
    <t>Suporte soquete G-13 para lâmpadas T8 em policarbonato com tratamento anti-uv, tipo engate rápido com rotor de segurança, contatos em bronze fosforoso, anti-vibratório, marca LALUX modelo T5 (www.targetiluminação.com.br), LUMIN G13 (www.ginawa.com), ou equivalente.</t>
  </si>
  <si>
    <t>Abraçadeira de NYLON T-8 e parafuso auto atarraxante para lâmpadas fixação lâmpadas tubulares LED</t>
  </si>
  <si>
    <t>Medição da intensidade luminosa com luxímetro após a instalação do novo sistema de iluminação LED COM luxímetro led</t>
  </si>
  <si>
    <r>
      <t xml:space="preserve">Módulo Autonomo de emergência com </t>
    </r>
    <r>
      <rPr>
        <b/>
        <sz val="10"/>
        <rFont val="Calibri"/>
        <family val="2"/>
        <scheme val="minor"/>
      </rPr>
      <t>2 FAROLETES de 32 led's,</t>
    </r>
    <r>
      <rPr>
        <sz val="10"/>
        <rFont val="Calibri"/>
        <family val="2"/>
        <scheme val="minor"/>
      </rPr>
      <t xml:space="preserve"> 1200 lm, 127/220V, bateria 12V-7Ah, autonomia 12 horas, gabinete em metal, pintura epóxi. Technomaster ou equivalente.</t>
    </r>
  </si>
  <si>
    <r>
      <t xml:space="preserve">Módulo Autonomo de emergência com indicador de </t>
    </r>
    <r>
      <rPr>
        <b/>
        <sz val="10"/>
        <rFont val="Calibri"/>
        <family val="2"/>
        <scheme val="minor"/>
      </rPr>
      <t>SAÍDA</t>
    </r>
    <r>
      <rPr>
        <sz val="10"/>
        <rFont val="Calibri"/>
        <family val="2"/>
        <scheme val="minor"/>
      </rPr>
      <t>, 500 lm, 127/220V, com 80 led's, bateria 6V-4.5Ah, autonomia 4 horas, gabinete em metal, pintura epóxi. Technomaster ou equivalente.</t>
    </r>
  </si>
  <si>
    <r>
      <t xml:space="preserve">Módulo Autonomo de emergência com indicador de </t>
    </r>
    <r>
      <rPr>
        <b/>
        <sz val="10"/>
        <rFont val="Calibri"/>
        <family val="2"/>
        <scheme val="minor"/>
      </rPr>
      <t>SAÍDA DE EMERGÊNCIA</t>
    </r>
    <r>
      <rPr>
        <sz val="10"/>
        <rFont val="Calibri"/>
        <family val="2"/>
        <scheme val="minor"/>
      </rPr>
      <t>, 500 lm, 127/220V, com 80 led's, bateria 6V-4.5Ah, autonomia 4 horas, gabinete em metal, pintura epóxi. Technomaster ou equivalente.</t>
    </r>
  </si>
  <si>
    <r>
      <t xml:space="preserve">Módulo Autonomo de </t>
    </r>
    <r>
      <rPr>
        <b/>
        <sz val="10"/>
        <rFont val="Calibri"/>
        <family val="2"/>
        <scheme val="minor"/>
      </rPr>
      <t>ILUMINAÇÃO DE EMERGÊNCIA</t>
    </r>
    <r>
      <rPr>
        <sz val="10"/>
        <rFont val="Calibri"/>
        <family val="2"/>
        <scheme val="minor"/>
      </rPr>
      <t xml:space="preserve">, 500 lm, 127/220V, com 80 led's, difusor </t>
    </r>
    <r>
      <rPr>
        <b/>
        <sz val="10"/>
        <rFont val="Calibri"/>
        <family val="2"/>
        <scheme val="minor"/>
      </rPr>
      <t>LEITOSO</t>
    </r>
    <r>
      <rPr>
        <sz val="10"/>
        <rFont val="Calibri"/>
        <family val="2"/>
        <scheme val="minor"/>
      </rPr>
      <t>, bateria 6V-4.5Ah, autonomia 4 horas, gabinete em metal, pintura epóxi. Technomaster ou equivalente.</t>
    </r>
  </si>
  <si>
    <t>4.1.1</t>
  </si>
  <si>
    <t>4.1.2</t>
  </si>
  <si>
    <t>4.1.3</t>
  </si>
  <si>
    <t>4.1.4</t>
  </si>
  <si>
    <t>Acessórios para montagem, fixação, identificação dos quadros e componentes.</t>
  </si>
  <si>
    <t>4.1.5</t>
  </si>
  <si>
    <r>
      <t xml:space="preserve">Conjunto 4 Supressores para sobretensão DPS, </t>
    </r>
    <r>
      <rPr>
        <b/>
        <sz val="10"/>
        <rFont val="Calibri"/>
        <family val="2"/>
        <scheme val="minor"/>
      </rPr>
      <t>18 kA</t>
    </r>
    <r>
      <rPr>
        <sz val="10"/>
        <rFont val="Calibri"/>
        <family val="2"/>
        <scheme val="minor"/>
      </rPr>
      <t xml:space="preserve"> Nominais, </t>
    </r>
    <r>
      <rPr>
        <b/>
        <sz val="10"/>
        <rFont val="Calibri"/>
        <family val="2"/>
        <scheme val="minor"/>
      </rPr>
      <t>Classe II</t>
    </r>
    <r>
      <rPr>
        <sz val="10"/>
        <rFont val="Calibri"/>
        <family val="2"/>
        <scheme val="minor"/>
      </rPr>
      <t>, 400 Joules, engate em trilho DIN (CD-ESTAB).</t>
    </r>
  </si>
  <si>
    <t>4.1.6</t>
  </si>
  <si>
    <t>Disjuntor termomagnético monopolar, tipo mini-disjuntor - 1x25 A - Curva C, 18kA/220V, IEC-974-2.</t>
  </si>
  <si>
    <t>4.1.7</t>
  </si>
  <si>
    <t xml:space="preserve">Cabo de cobre unipolar flexível # 10,0mm² HF (Não Halogenado), 90°C  0,6/1kV AFUMEX, AFITOX ou similar. </t>
  </si>
  <si>
    <t>4.1.8</t>
  </si>
  <si>
    <t>4.1.9</t>
  </si>
  <si>
    <t>4.1.10</t>
  </si>
  <si>
    <t>4.1.11</t>
  </si>
  <si>
    <t>4.1.12</t>
  </si>
  <si>
    <t>4.1.13</t>
  </si>
  <si>
    <t>4.2.1</t>
  </si>
  <si>
    <t>4.2.1.1</t>
  </si>
  <si>
    <r>
      <t xml:space="preserve">Canaleta em alumínio extrurado abaluado </t>
    </r>
    <r>
      <rPr>
        <b/>
        <sz val="10"/>
        <rFont val="Calibri"/>
        <family val="2"/>
        <scheme val="minor"/>
      </rPr>
      <t>53x14mm</t>
    </r>
    <r>
      <rPr>
        <sz val="10"/>
        <rFont val="Calibri"/>
        <family val="2"/>
        <scheme val="minor"/>
      </rPr>
      <t xml:space="preserve"> com septo divisor e tampa, em pintura a pó na cor MARROM, </t>
    </r>
    <r>
      <rPr>
        <b/>
        <sz val="10"/>
        <rFont val="Calibri"/>
        <family val="2"/>
        <scheme val="minor"/>
      </rPr>
      <t xml:space="preserve">Duto Slim </t>
    </r>
    <r>
      <rPr>
        <sz val="10"/>
        <rFont val="Calibri"/>
        <family val="2"/>
        <scheme val="minor"/>
      </rPr>
      <t>Dutotec ou equivalente</t>
    </r>
  </si>
  <si>
    <t>4.2.1.2</t>
  </si>
  <si>
    <t>Suporte Adaptador para porta equipamentos standars para Duto SLIM cor MARROM, ef.: DS-19127 DUTOTEC ou similar</t>
  </si>
  <si>
    <t>4.2.1.3</t>
  </si>
  <si>
    <t>Tampa terminal para DUTO SLIM ref DS-19525 DUTOTEC ou similar</t>
  </si>
  <si>
    <t>4.2.1.4</t>
  </si>
  <si>
    <t>Curva vertical interna 90° para DUTO SLIM ref. DS-19490  DUTOTEC ou similar</t>
  </si>
  <si>
    <t>4.2.1.5</t>
  </si>
  <si>
    <t>Suporte porta equipamentos MARROM ref. DT64440.00 DUTOTEC ou similar, para canaleta de aluminio p/tres blocos com, DUAS tomadas tipo bloco NBR.20A (PRETA), mais um bloco cego.</t>
  </si>
  <si>
    <t>4.2.1.6</t>
  </si>
  <si>
    <t>Suporte porta equipamentos MARROM ref. DT64440.00 DUTOTEC ou similar, para canaleta de aluminio p/tres blocos com, DOIS blocos c/RJ.45 Cat5e, mais um bloco cego.</t>
  </si>
  <si>
    <t>4.2.1.7</t>
  </si>
  <si>
    <t>Patch-cord AZUL 2,5m com plug RJ45 Cat 5e na extremidade</t>
  </si>
  <si>
    <t>4.2.1.8</t>
  </si>
  <si>
    <t>Patch-cord VERDE 2,5m com plug RJ45 Cat 5e na extremidade</t>
  </si>
  <si>
    <t>4.2.1.9</t>
  </si>
  <si>
    <t>Cabo de força 2,5m PP 3 x #1,5mm2 com plug macho 10A na extremidade</t>
  </si>
  <si>
    <t>4.2.1.10</t>
  </si>
  <si>
    <t>Spiraltube helicoidal cor branco 1/2" (organização cabos nas paredes, mesas e cashes)</t>
  </si>
  <si>
    <t>4.2.2</t>
  </si>
  <si>
    <t>4.2.3</t>
  </si>
  <si>
    <t>Suporte porta equipamentos MARROM ref. DT64440.00 DUTOTEC ou similar, para canaleta de aluminio p/tres blocos com, UMA tomadas tipo bloco NBR.20A (PRETA), mais um bloco cego.</t>
  </si>
  <si>
    <t>4.2.4</t>
  </si>
  <si>
    <t>Suporte porta equipamentos MARROM ref. DT64440.00 DUTOTEC ou similar, para canaleta de aluminio p/tres blocos com, UM bloco c/RJ.45 Cat 5e, mais dois blocos cegos.</t>
  </si>
  <si>
    <t>4.2.5</t>
  </si>
  <si>
    <t>4.2.6</t>
  </si>
  <si>
    <t>Suporte porta equipamentos MARROM ref. DT64440.00 DUTOTEC ou similar, para canaleta de aluminio p/tres blocos com, TRÊS blocos c/RJ.45 Cat5e .</t>
  </si>
  <si>
    <t>4.2.7</t>
  </si>
  <si>
    <t>Plug Macho RJ45 Cat 5e</t>
  </si>
  <si>
    <t>4.2.8</t>
  </si>
  <si>
    <t>4.2.9</t>
  </si>
  <si>
    <t>4.2.9.1</t>
  </si>
  <si>
    <r>
      <t xml:space="preserve">          - tomada 1xP+T 20A/250V NBR 14136 </t>
    </r>
    <r>
      <rPr>
        <b/>
        <sz val="10"/>
        <rFont val="Calibri"/>
        <family val="2"/>
        <scheme val="minor"/>
      </rPr>
      <t xml:space="preserve">(PRETA) </t>
    </r>
  </si>
  <si>
    <t>4.2.9.2</t>
  </si>
  <si>
    <r>
      <t xml:space="preserve">          -</t>
    </r>
    <r>
      <rPr>
        <b/>
        <sz val="10"/>
        <rFont val="Calibri"/>
        <family val="2"/>
        <scheme val="minor"/>
      </rPr>
      <t xml:space="preserve"> 1 tomada RJ-45  Cat.5e</t>
    </r>
  </si>
  <si>
    <t>4.2.10</t>
  </si>
  <si>
    <r>
      <t xml:space="preserve">Espelho de Alumínio para condulete 1" para tomadas </t>
    </r>
    <r>
      <rPr>
        <b/>
        <sz val="10"/>
        <rFont val="Calibri"/>
        <family val="2"/>
        <scheme val="minor"/>
      </rPr>
      <t>RJ-45 Cat 6  (CFTV).</t>
    </r>
  </si>
  <si>
    <t>4.2.11</t>
  </si>
  <si>
    <r>
      <t xml:space="preserve">Cabo UTP, 4 pares 24AWG LSZH  para rede Lógica (Não Halogenado) - </t>
    </r>
    <r>
      <rPr>
        <b/>
        <sz val="10"/>
        <rFont val="Calibri"/>
        <family val="2"/>
        <scheme val="minor"/>
      </rPr>
      <t>Categoria 5e.</t>
    </r>
  </si>
  <si>
    <t>4.2.12</t>
  </si>
  <si>
    <r>
      <t xml:space="preserve">Rack padrão 19" tipo gabinete fechado de parede com porta de vidro temperado transparente, cor cinza RAL 7032, com 104 conjuntos parafuso/porca gaiola, com chave, próprio para cabeamento estruturado de </t>
    </r>
    <r>
      <rPr>
        <b/>
        <sz val="10"/>
        <rFont val="Calibri"/>
        <family val="2"/>
        <scheme val="minor"/>
      </rPr>
      <t>24 Us</t>
    </r>
    <r>
      <rPr>
        <sz val="10"/>
        <rFont val="Calibri"/>
        <family val="2"/>
        <scheme val="minor"/>
      </rPr>
      <t xml:space="preserve">, medindo 118x58x67cm (ALP), tipo Gabinete Cabling Elite Black Box fixado na parede a 0,40m do piso, profundidade mínima interna livre de 60cm </t>
    </r>
    <r>
      <rPr>
        <b/>
        <sz val="10"/>
        <rFont val="Calibri"/>
        <family val="2"/>
        <scheme val="minor"/>
      </rPr>
      <t>(Rack Ativos ).</t>
    </r>
  </si>
  <si>
    <t>4.2.13</t>
  </si>
  <si>
    <r>
      <t xml:space="preserve">Rack padrão 19" tipo gabinete fechado de parede com porta de vidro temperado transparente, cor cinza RAL 7032, com 64 conjuntos parafuso/porca gaiola, com chave, próprio para cabeamento estruturado de </t>
    </r>
    <r>
      <rPr>
        <b/>
        <sz val="10"/>
        <rFont val="Calibri"/>
        <family val="2"/>
        <scheme val="minor"/>
      </rPr>
      <t>16 Us</t>
    </r>
    <r>
      <rPr>
        <sz val="10"/>
        <rFont val="Calibri"/>
        <family val="2"/>
        <scheme val="minor"/>
      </rPr>
      <t xml:space="preserve">, medindo 78x58x67cm (ALP), tipo Gabinete Cabling Elite Black Box fixado na parede a 0,40m do piso, profundidade mínima interna livre de 60cm </t>
    </r>
    <r>
      <rPr>
        <b/>
        <sz val="10"/>
        <rFont val="Calibri"/>
        <family val="2"/>
        <scheme val="minor"/>
      </rPr>
      <t>(Rack Operadoras).</t>
    </r>
  </si>
  <si>
    <t>4.2.14</t>
  </si>
  <si>
    <r>
      <t xml:space="preserve">Bloco de inserção engate rápido com corte M10 LSA Plus com bastidor metálico completo fixado no </t>
    </r>
    <r>
      <rPr>
        <b/>
        <sz val="10"/>
        <rFont val="Calibri"/>
        <family val="2"/>
        <scheme val="minor"/>
      </rPr>
      <t>Rack Operadoras</t>
    </r>
    <r>
      <rPr>
        <sz val="10"/>
        <rFont val="Calibri"/>
        <family val="2"/>
        <scheme val="minor"/>
      </rPr>
      <t xml:space="preserve"> com parafusos/porcas-gaiola.</t>
    </r>
  </si>
  <si>
    <t>4.2.15</t>
  </si>
  <si>
    <t>Bandeja fixa para rack 19"x 470mm profundidade, instalada.</t>
  </si>
  <si>
    <t>4.2.16</t>
  </si>
  <si>
    <r>
      <t xml:space="preserve">Patch Panel 24 portas c/ RJ-45 </t>
    </r>
    <r>
      <rPr>
        <b/>
        <sz val="10"/>
        <rFont val="Calibri"/>
        <family val="2"/>
        <scheme val="minor"/>
      </rPr>
      <t>Cat 5e</t>
    </r>
    <r>
      <rPr>
        <sz val="10"/>
        <rFont val="Calibri"/>
        <family val="2"/>
        <scheme val="minor"/>
      </rPr>
      <t xml:space="preserve">  p/ Rack 19" (Cab. Estruturado-LÓGICA).</t>
    </r>
  </si>
  <si>
    <t>4.2.17</t>
  </si>
  <si>
    <t>Guia de cabos 1 U para racks de 19" instalado (organizador horizontal).</t>
  </si>
  <si>
    <t>4.2.18</t>
  </si>
  <si>
    <t>Régua de 19" com 8 tomadas 2P+T 20A (45 graus).</t>
  </si>
  <si>
    <t>4.2.19</t>
  </si>
  <si>
    <t>Adapter Cable 2,5m (Estações de Trabalho, Impr, ATMs) - Cor Azul com Cover.</t>
  </si>
  <si>
    <t>4.2.20</t>
  </si>
  <si>
    <t>Patch Cord 1,5m (Lógica) - Cor Azul.</t>
  </si>
  <si>
    <t>4.2.21</t>
  </si>
  <si>
    <t>4.2.22</t>
  </si>
  <si>
    <t>Patch Cords UTP Cat5e identificados "CP1, CP2, ...", 2m com plugues RJ45 nas duas pontas ligação entre Equipamentos OPERADORAS e ATIVOS BANCO.</t>
  </si>
  <si>
    <t>4.2.23</t>
  </si>
  <si>
    <t>Abraçadeiras de Velcro 16mm Hellerman ou similar para amarração cabos e patch-cords (20 unidades).</t>
  </si>
  <si>
    <t>4.2.24</t>
  </si>
  <si>
    <t>Certificação pontos lógicos Cat.5e  com relatório.</t>
  </si>
  <si>
    <t>Patch Panel 24 portas com RJ-45 Cat 5e  p/ Rack 19" (Cab. Estruturado-TELEFONES).</t>
  </si>
  <si>
    <t>Voice Panel 30 portas com RJ-45 Cat 5e p/ Rack 19" (Rack - RAMAIS Central Telefônica).</t>
  </si>
  <si>
    <t>Patch Cord 1,5m (Ramais) - Cor VERDE.</t>
  </si>
  <si>
    <t>5.5</t>
  </si>
  <si>
    <t>Patch Cord 1,5m (Linhas) - Cor CINZA.</t>
  </si>
  <si>
    <t>5.6</t>
  </si>
  <si>
    <t>Cabo UTP, 4 pares 24AWG LSZH para Telefonia (Não Halogenado) - Categoria 5e.</t>
  </si>
  <si>
    <t>5.7</t>
  </si>
  <si>
    <t>Certificação pontos telefônicos Cat.5e  com relatório.</t>
  </si>
  <si>
    <t>5.8</t>
  </si>
  <si>
    <t>Cabo CIT-50-10 pares (DGENTRADA&lt;-&gt;RACK OP).</t>
  </si>
  <si>
    <t>5.9</t>
  </si>
  <si>
    <t>Bloco de inserção engate rápido com corte M10 LSA Plus com bastidor metálico completo.</t>
  </si>
  <si>
    <t>5.10</t>
  </si>
  <si>
    <t>Barra de terra  para Bloco M10.</t>
  </si>
  <si>
    <t>5.11</t>
  </si>
  <si>
    <t>Bloco de proteção para centelhadores tripolares a gás 10 pares.</t>
  </si>
  <si>
    <t>5.12</t>
  </si>
  <si>
    <t>Centelhador tripolar 230-5 A/5 kA.</t>
  </si>
  <si>
    <t>5.13</t>
  </si>
  <si>
    <t>Cabos UTP identificados "L1" E "L2" , para ligação Central Telefonica ao DG3 (folgas 1,5m no DG e 2m no RACK ATIVOS.</t>
  </si>
  <si>
    <t>5.14</t>
  </si>
  <si>
    <t>Cabo coaxial preto 75 Ohms na cor preta,  RF 75 0,4/25, 2 metros,  com conector tipo mini BNC reto com solda e conector tipo mini BNC fêmea angular com rosca interna e solda para comunicação do link E1 das Operadoras com a Central Telefônica.</t>
  </si>
  <si>
    <t>5.15</t>
  </si>
  <si>
    <t>Bateria selada 12V 7Ah.</t>
  </si>
  <si>
    <t>Fechadura auxiliar para perfil de alumínio Papaiz com tetra chave a ser instalada na parte de baixo da porta do KIT ATM.</t>
  </si>
  <si>
    <t>Suporte BRANCO Ref. DT.66844.10 DUTOTEC ou similar p/tres blocos com, UM bloco com furo central, mais dois blocos cegos Ref. DT 99430.00 ou similar</t>
  </si>
  <si>
    <t>2 Cabos CCI-50-10 vias (QDM/RDY&lt;-&gt;ALARME)</t>
  </si>
  <si>
    <t>1 Cabo CCI-50-10 vias (CD-TIMER&lt;-&gt;ALARME)</t>
  </si>
  <si>
    <t>1 Cabo CIT-50-5 pares (DG4&lt;-&gt;ALARME)</t>
  </si>
  <si>
    <r>
      <t xml:space="preserve">Cabo UTP, 4 pares 24AWG LSZH (Não Halogenado) - </t>
    </r>
    <r>
      <rPr>
        <b/>
        <sz val="10"/>
        <rFont val="Calibri"/>
        <family val="2"/>
        <scheme val="minor"/>
      </rPr>
      <t xml:space="preserve">Categoria 6 - </t>
    </r>
    <r>
      <rPr>
        <sz val="10"/>
        <rFont val="Calibri"/>
        <family val="2"/>
        <scheme val="minor"/>
      </rPr>
      <t>Ligação Geradores de Névoa com a Central de Alarme (2 cabos para cada GN)</t>
    </r>
  </si>
  <si>
    <t>Rack de Segurança, conforme item 6.1 do Memorial Descritivo.</t>
  </si>
  <si>
    <t>Organizadores de Cabos, conforme item 6.2 do Memorial Descritivo.</t>
  </si>
  <si>
    <t>Cabo U/UTP categoria 6 LSZH, conforme item 6.3 do Memorial Descritivo.</t>
  </si>
  <si>
    <t>Patch Panel Categoria 6 CARREGADO, com24 portas, conforme item 6.4 do Memorial Descritivo.</t>
  </si>
  <si>
    <t>Conector Categoria 6 Keystone conforme item 6.5 do Memorial Descritivo.</t>
  </si>
  <si>
    <t>8.6</t>
  </si>
  <si>
    <t>Régua de Tomadas fixação em racks ou gabinetes padrão 19 polegadas, conforme item 6.6 do Memorial Descritivo.</t>
  </si>
  <si>
    <t>8.7</t>
  </si>
  <si>
    <t>Certificação pontos lógicos Cat.6  com relatório, , conforme item 5.3 do Memorial Descritivo.</t>
  </si>
  <si>
    <t>PSPCI</t>
  </si>
  <si>
    <t>Placa sinalizadora fotoluminescente "PROIBIDO FUMAR".</t>
  </si>
  <si>
    <t>Placa sinalizadora fotoluminescente "RISCO DE CHOQUE ELÉTRICO".</t>
  </si>
  <si>
    <t>Placa sinalizadora fotoluminescente "EXTINTOR DE INCÊNDIO".</t>
  </si>
  <si>
    <t>Placa sinalizadora fotoluminescente "NÚMERO DO PAVIMENTO".</t>
  </si>
  <si>
    <t>Placa sinalizadora fotoluminescente "ROTA DE FUGA EM ESCADA".</t>
  </si>
  <si>
    <t>Extintor de incêncio PQS ABC 2A:20B:C 4kg.</t>
  </si>
  <si>
    <t>Extintor de incêncio CO2 5B:C 6kg.</t>
  </si>
  <si>
    <t>Fixação dos extintores de incêndio conforme indicação em planta.</t>
  </si>
  <si>
    <t>Kit saída de emergênic composto por caixa porta-chave tipo quebre o vidro, com acionamento, sirene strobo acústica, fonte de alimentação chaveada 24 VDC / 127/220V, modelo KIT-SE padrão Banrisul, instalada sobre caixa de passagem termoplástica de 150X150X68mm</t>
  </si>
  <si>
    <t>Placa sinalizadora fotoluminescente "ACIONADOR MANUAL" de alarme de incêndio</t>
  </si>
  <si>
    <t>Placa sinalizadora fotoluminescente "AVISADOR" de alarme de incêndio</t>
  </si>
  <si>
    <t>Central de alarme de incêndio tipo convencional supervisionada com fonte, carregador e flutuador de baterias, 6 laços, 24 VDC, 127/220VAC, autonomia de 24 horas em supervisão e 15 min em alarme, proteção por fusíveis de ação rápida 20ag, com baterias, de acordo com a NBR 17.240-2010.</t>
  </si>
  <si>
    <t>Acionador manual de alarme de incêndio convencional (botoneira) instalado a h=1,30m (eixo), compatível com a central de detecção de alarme JUNO-NET-EN54-3 laços da GLOBAL FIRE modelo GFE-MCPE-C.</t>
  </si>
  <si>
    <t>10.5</t>
  </si>
  <si>
    <t>Sirene áudio-visual convencional bitonal com leds de alto brilho na cor vermelha, 24 VDC, 110 dB e flash strobe de 8000mcd;</t>
  </si>
  <si>
    <t>10.6</t>
  </si>
  <si>
    <t>Cabo de cobre blindado para central de alarme convencional, blindagem em fita de poliester-alumínio, fio dreno, PVC 105°C, 4 vias #0,75mm2 (preto/branco/azul/vermelho), isolação 600V, capa anti-chama cor vermelho segurança (Laços)</t>
  </si>
  <si>
    <t>10.7</t>
  </si>
  <si>
    <t>Pintura da tubulação de alarme e detecção de incêndio com tinta esmalte cor vermelha</t>
  </si>
  <si>
    <t>SPDA</t>
  </si>
  <si>
    <t>Barra Chata de Alumínio 7/8" X 1/8" (70mm²) X 3m - Sistemas de Captação e Descidas) - TEL 771, da Termotécnica ou similar.</t>
  </si>
  <si>
    <t xml:space="preserve">Conector minigar em latão estanhado p/ vergalhão-haste até ø10 mm e cabos 16-50mm² - (TEL-583), da termotécnica ou similar. </t>
  </si>
  <si>
    <t xml:space="preserve">Suporte guia GELCAM base plana/curva p/ barra de 7/8"X1/8" (base+tampa) altura 50mm, diâmetro 44mm, com tampa e parafusos inox. </t>
  </si>
  <si>
    <t>Silicone 310 gramas (tubo).</t>
  </si>
  <si>
    <t>11.10</t>
  </si>
  <si>
    <t>Eletroduto PVC rígidoroscável  Ø1” x 3m.</t>
  </si>
  <si>
    <t>11.11</t>
  </si>
  <si>
    <t>Abraçadeira de alumínio p/ eletroduto 1"x7/8"x1/8".</t>
  </si>
  <si>
    <t>11.12</t>
  </si>
  <si>
    <t xml:space="preserve">Bucha de Nylon S8. </t>
  </si>
  <si>
    <t>11.13</t>
  </si>
  <si>
    <t xml:space="preserve">Parafuso Autoatarrachante Inox M8 X 45mm (fixação barras) </t>
  </si>
  <si>
    <t>11.14</t>
  </si>
  <si>
    <t>Arruela Lisa Inox DN 1/4" - TEL 5303 (Fixação Barras), da Termotécnica ou similar.</t>
  </si>
  <si>
    <t>11.15</t>
  </si>
  <si>
    <t>Arruela Lisa Aba Larga Inox DN  5mm - TEL 5305 (Alinhamento Barras), da Termotécnica ou similar.</t>
  </si>
  <si>
    <t>11.16</t>
  </si>
  <si>
    <t>Haste de aço cobreado alta camada Ø3/4"x 3000mm enterrada no solo a 0,50m - TEL 5823, da Termotécnica ou similar.</t>
  </si>
  <si>
    <t>11.17</t>
  </si>
  <si>
    <t>11.18</t>
  </si>
  <si>
    <t>Caixa de Inspeção Suspensa em Polipropileno anti-UV e antichamas, com bocal 1" 123x158x87mm TEL-541, ou similar , contendo placa de advertência com dizeres "CUIDADO RISCO DE CHOQUE ELÉTRICO" e "Mantenha distância de segurança superior a 3 metros"</t>
  </si>
  <si>
    <t>11.19</t>
  </si>
  <si>
    <t>Pintura e preparação das barras de alumínio das descidas com tinta esmalte cor da superfície adjacente, incluindo base Supergalvite.</t>
  </si>
  <si>
    <t>11.20</t>
  </si>
  <si>
    <t>Abertura de calçamento e escavação de vala no solo de 0,60m de profundidade e 0,20m largura com abertura, instalação ds cabos do Anel de Aterramento, fechamento, compactação do solo e recomposiçãodo  piso/solo, calçadas.</t>
  </si>
  <si>
    <t>11.21</t>
  </si>
  <si>
    <t>Execução de infraestrutura para conexão do cabo de equalização do aterramento (cabo de aço cobreado nú de #70mm2) entre o BEP (CUP) e o aterramento do SPDA e o Aterramento do No-break.</t>
  </si>
  <si>
    <t>11.22</t>
  </si>
  <si>
    <t>Montagem/desmontagens de andaimes</t>
  </si>
  <si>
    <t>11.23</t>
  </si>
  <si>
    <t>Caixa de Equipotencialização 6:1 com barramento e terminais de pressão, dimensões 180x150x90mm - TEL 902 - Equalização BEP.</t>
  </si>
  <si>
    <t>11.24</t>
  </si>
  <si>
    <t>DPS classe I, Nível de Proteção III,  Iimp=20kA (10/350us), Up &lt; 2,5 kV, Uc = 275V, Icc= 20kA (3 FASES), modelo MPR-150 da MMT Eletro Eletrônica Ltda,, ou similar.</t>
  </si>
  <si>
    <t>11.25</t>
  </si>
  <si>
    <t>DPS classe I, Nível de Proteção III,  Iimp=50kA (10/350us), Up &lt; 2,5 kV, Uc = 275V, Icc= 20kA, (NEUTRO), modelo MPR-150 da MMT Eletro Eletrônica Ltda, ou similar.</t>
  </si>
  <si>
    <t>11.26</t>
  </si>
  <si>
    <t>Cabo de cobre flex #25mm2 isolam HF (Halogen Free) 0,6/1kV</t>
  </si>
  <si>
    <t>11.27</t>
  </si>
  <si>
    <t>Fusíveis  NH-00 gG 63A com base.</t>
  </si>
  <si>
    <t>11.28</t>
  </si>
  <si>
    <t>Base para fusível NH-00.</t>
  </si>
  <si>
    <t>11.29</t>
  </si>
  <si>
    <t>Trilho din 35mm.</t>
  </si>
  <si>
    <t>11.30</t>
  </si>
  <si>
    <t>11.31</t>
  </si>
  <si>
    <t>Disjuntor Termomagnético 1 x 20A, curva C, 10kA.</t>
  </si>
  <si>
    <t>11.32</t>
  </si>
  <si>
    <t>Cabo de cobre flex #10mm2 isolam HF (Halogen Free) 0,6/1 kV.</t>
  </si>
  <si>
    <t>11.33</t>
  </si>
  <si>
    <t xml:space="preserve">Atualização do projeto AS-Built, Medição do Aterramento e Continuidade comLaudo Técnico e ART de profissional habilitado. </t>
  </si>
  <si>
    <t>11.34</t>
  </si>
  <si>
    <t>Limpeza e verificação final.</t>
  </si>
  <si>
    <t>Fechadura Digital modelo FR 320 Intelbras ou similar</t>
  </si>
  <si>
    <t>Mola de retorno para porta até 80 kg</t>
  </si>
  <si>
    <t>Treinamento do Controle de Acesso.</t>
  </si>
  <si>
    <t>Verificação e certificação final das instalações - chek list.</t>
  </si>
  <si>
    <t>INSTALAÇÕES MECANICAS:</t>
  </si>
  <si>
    <t>Fornecimento e instalção de condicionadores de ar</t>
  </si>
  <si>
    <t>Condiciondador  de ar dividido tipo splitão 15TR - evaporadora modelo montagem vertical com descarga superior, aquecimento por resistências elétricas 2 x 9.0kW, kit controlador termostato programavel com display de 6 digitos, filtros G4, com opcionais banco de capacitores para correção do fator de potência, valvulas de serviço, visor de liquido, rele proteção inversão/falta de fases -  condensadora (1fixo + 1inverter)  ciclo frio, fluido refrigerante R410A , ventilador axial com descarga na vertical  - 380V - trifásico Ref.: Mod. Ecosplit 40MX/38EVC- Carrier ou equivalente</t>
  </si>
  <si>
    <t>Conjunto condicionador de ar 36.000Btu/h, evaporadora modelo built-in com controle remoto sem fio, condensadora com ventilação axial de descarga vertical/horizontal, ciclo reverso, fluido refrigerante R410A, compressor scroll, 220V /1F Ref.: Mod. Sky Air - Daikin ou equivalente</t>
  </si>
  <si>
    <t>Duto construído em painel sanduíche em chapas de alumínio gofrado com enchimento em polipropileno (MPU), com espessura mínima 20mm. Incluído todos acessórios para execução e fixação (fita, cola, cantoneiras, perfis, disco, reforço, parafusos, selante, baionetas, pinos, abraçadeiras, etc).</t>
  </si>
  <si>
    <t>Grelha de insuflamento 650x150mm dupla deflexão em aluminio cor natural</t>
  </si>
  <si>
    <t>Grelha de retorno 650x150mm aletas fixas 45° em aluminio cor natural</t>
  </si>
  <si>
    <t>Tubos de cobre linha sucção p/ splitão esp. 1,4mm  - tempera dura - bitola cfe espeficações do fabricante</t>
  </si>
  <si>
    <t>Tubos de cobre linha liquido p/ splitão esp. 0,79mm  - tempera dura - bitola cfe espeficações do fabricante</t>
  </si>
  <si>
    <t>Tubos de cobre linha sucção p/ split system Mod. built-in esp. 1,4mm  -tempera dura - bitola cfe espeficações do fabricante</t>
  </si>
  <si>
    <t>Tubos de cobre linha liquido p/ split system Mod. built-in esp. 0,79mm  -tempera dura - bitola cfe espeficações do fabricante</t>
  </si>
  <si>
    <t>Isolamento em tubos de borracha elastomérica bitola cfe diametro das linhas de cobre e drenagem</t>
  </si>
  <si>
    <t>Fluido refrigerante R410A - botija de 11 kg</t>
  </si>
  <si>
    <t>Calços de borracha tipo neopreme carga 200kg</t>
  </si>
  <si>
    <t>Eletrocalha e acessórios perfurada 200x100mm chapa 20 AWG.</t>
  </si>
  <si>
    <t>Suporte industrializado para condensadora tipo mão francesa</t>
  </si>
  <si>
    <t>par</t>
  </si>
  <si>
    <t xml:space="preserve">Executar limpeza especializada da rede dutos de insuflamento do pavimento térreo com análise de particulados, emissão de laudo e recolhimento de ART </t>
  </si>
  <si>
    <t>Infraestrutura elétrica e comando</t>
  </si>
  <si>
    <t>Timer programável Bivolt COEL RSTS20</t>
  </si>
  <si>
    <t xml:space="preserve">Contator tripolar de 220V, 25A de corrente com 5,5kW.  Ref.  WEG CWM25-00-30220 ou de equivalente técnico semelhante. </t>
  </si>
  <si>
    <t>Caixa de comando 500x400x170mm c/ acessórios - Instalação de timers e contatores</t>
  </si>
  <si>
    <t>Quadro elétrico metálico com tampa com dimensões 300x300x100mm. Ref. Tigre, Tramontina ou equivalente.</t>
  </si>
  <si>
    <t xml:space="preserve">Cabo de fios sólidos de cobre eletrolítico tipo PP 5x4,0mm² , seção circular, livre de halogêneo, antichama, com tensão nominal de 450/750V.  de Ref.  Cabo Múltiplo Conduspar PP, Prysmian Group ou equivalente. </t>
  </si>
  <si>
    <t xml:space="preserve">Cabo de fios sólidos de cobre eletrolítico tipo PP 5x2,5mm² , seção circular, livre de halogêneo, antichama, com tensão nominal de 450/750V.  de Ref.  Cabo Múltiplo Conduspar PP, Prysmian Group ou equivalente. </t>
  </si>
  <si>
    <t>Caixa tipo condulete com tampa cega com diâmetro de 3/4". Ref. Tigre, Tramontina ou equivalente.</t>
  </si>
  <si>
    <t>Caixa tipo condulete com tampa cega com diâmetro de 1". Ref. Tigre, Tramontina ou equivalente.</t>
  </si>
  <si>
    <t>Eletroduto de ferro tipo pesado, diâmetro de ø 3/4", rígidos de aço, acabamento galvanizado eletrolítico. Ref.: Tigre, Elecon ou equivalente</t>
  </si>
  <si>
    <t>Eletroduto de ferro tipo pesado, diâmetro de ø 1", rígidos de aço, acabamento galvanizado eletrolítico. Ref.: Tigre, Elecon ou equivalente</t>
  </si>
  <si>
    <t>Adequações e obras civis</t>
  </si>
  <si>
    <t xml:space="preserve">Execução de forro em gesso acartonado </t>
  </si>
  <si>
    <t>Tubo PVC rígido soldavel 3/4" linha hidráulica</t>
  </si>
  <si>
    <t>Execução de contrapiso base em concreto armado sobre terreno (1,2x4,5x0,2)m³</t>
  </si>
  <si>
    <t>Estrutura metálica em aço carbono perfil "I" 12 x 5 1/4 (W 410x67)</t>
  </si>
  <si>
    <t>Executar furações diâmetro 15cm em alvenaria com acabamento e pintura no padrão existente para passagem das linhas de gás</t>
  </si>
  <si>
    <t xml:space="preserve">Remoção e colocação de forro modular existente de madeira </t>
  </si>
  <si>
    <t>Abertura de vão (15x15)cm para passagens de linhas de refrigeração com recomposição da esquadria c/vidro em madeira e grade existente</t>
  </si>
  <si>
    <t>Desinstalação e transporte condicionadores existentes</t>
  </si>
  <si>
    <t xml:space="preserve">Condicionador de ar 10TR condensação a agua modelo self vertical com descarga superior (considerar logistica horizoltal / vertical com entrega, devidamente acondicionado em caixotes de madeira - palates - na Bagergs em Canoas - RS) </t>
  </si>
  <si>
    <t>Executar serviço de seccionamento e tamponamento das linhas hidráulicas de condensação - eliminar ramais/  trechos dentro da sala de máquinas</t>
  </si>
  <si>
    <t xml:space="preserve">un </t>
  </si>
  <si>
    <t>Fixador suportes Gelcam (Adesivos componentes A+B) (1 kg para 50un ).</t>
  </si>
  <si>
    <t>Minidisjuntor tripolar de corrente nominal de 32A, com capacidade de interruun ão de corrente 4,5kA, 220/380V, curva C, com fixação por parafusos ou trilho DIN 35x7,5mm.  Ref.  SIEMENS 5SL3 332-7MB ou de modelo equivalente.</t>
  </si>
  <si>
    <t>Minidisjuntor monopolar de corrente nominal de 20A, com capacidade de interruun ão de corrente 4,5kA, 220/380V, curva C, com fixação por parafusos ou trilho DIN 35x7,5mm.  Ref.  SIEMENS 5SL3 120-7 MB ou de modelo equivalente.</t>
  </si>
  <si>
    <t>Instalações Provisórias</t>
  </si>
  <si>
    <t>Admistração Local</t>
  </si>
  <si>
    <t>Estrutura</t>
  </si>
  <si>
    <t>Serralheria</t>
  </si>
  <si>
    <t>Esquadrias</t>
  </si>
  <si>
    <t>Sala de Autoatendimento</t>
  </si>
  <si>
    <t>Mobiliário</t>
  </si>
  <si>
    <t>Rede Hidrossanitária</t>
  </si>
  <si>
    <t>Sanitário Acessível</t>
  </si>
  <si>
    <t>Sanitários</t>
  </si>
  <si>
    <t xml:space="preserve">Montagem Quadros de Distribuição e Cabos Elétricos: </t>
  </si>
  <si>
    <r>
      <rPr>
        <b/>
        <sz val="10"/>
        <rFont val="Calibri"/>
        <family val="2"/>
        <scheme val="minor"/>
      </rPr>
      <t>Mini Disjuntores</t>
    </r>
    <r>
      <rPr>
        <sz val="10"/>
        <rFont val="Calibri"/>
        <family val="2"/>
        <scheme val="minor"/>
      </rPr>
      <t xml:space="preserve"> Termomagnéticos de 1x16A, </t>
    </r>
    <r>
      <rPr>
        <b/>
        <sz val="10"/>
        <rFont val="Calibri"/>
        <family val="2"/>
        <scheme val="minor"/>
      </rPr>
      <t>5 kA</t>
    </r>
    <r>
      <rPr>
        <sz val="10"/>
        <rFont val="Calibri"/>
        <family val="2"/>
        <scheme val="minor"/>
      </rPr>
      <t xml:space="preserve"> em 220/380V, com fixações e terminais para cabos. Ref. Siemens 5SL1, Eletromar-Hager MV/MW.</t>
    </r>
  </si>
  <si>
    <r>
      <t>Disjuntores Termomagnéticos</t>
    </r>
    <r>
      <rPr>
        <b/>
        <sz val="10"/>
        <rFont val="Calibri"/>
        <family val="2"/>
        <scheme val="minor"/>
      </rPr>
      <t xml:space="preserve"> Caixa Moldada</t>
    </r>
    <r>
      <rPr>
        <sz val="10"/>
        <rFont val="Calibri"/>
        <family val="2"/>
        <scheme val="minor"/>
      </rPr>
      <t xml:space="preserve"> de 3x50A -</t>
    </r>
    <r>
      <rPr>
        <b/>
        <sz val="10"/>
        <rFont val="Calibri"/>
        <family val="2"/>
        <scheme val="minor"/>
      </rPr>
      <t>10kA</t>
    </r>
    <r>
      <rPr>
        <sz val="10"/>
        <rFont val="Calibri"/>
        <family val="2"/>
        <scheme val="minor"/>
      </rPr>
      <t xml:space="preserve"> em 220/380V com fixações e terminais para cabos. Ref. Siemens 3VF22, Weg DWB/DW, Eletromar-Hager CAH</t>
    </r>
  </si>
  <si>
    <r>
      <t xml:space="preserve">Dispositivo </t>
    </r>
    <r>
      <rPr>
        <b/>
        <sz val="10"/>
        <rFont val="Calibri"/>
        <family val="2"/>
        <scheme val="minor"/>
      </rPr>
      <t xml:space="preserve">Interruptor DR Bipolar </t>
    </r>
    <r>
      <rPr>
        <sz val="10"/>
        <rFont val="Calibri"/>
        <family val="2"/>
        <scheme val="minor"/>
      </rPr>
      <t xml:space="preserve">2x25A Bipolar sensibilidade </t>
    </r>
    <r>
      <rPr>
        <b/>
        <sz val="10"/>
        <rFont val="Calibri"/>
        <family val="2"/>
        <scheme val="minor"/>
      </rPr>
      <t xml:space="preserve">30mA. </t>
    </r>
    <r>
      <rPr>
        <sz val="10"/>
        <rFont val="Calibri"/>
        <family val="2"/>
        <scheme val="minor"/>
      </rPr>
      <t>Ref. Siemens ou equivalente.</t>
    </r>
  </si>
  <si>
    <r>
      <t xml:space="preserve">Dispositivo </t>
    </r>
    <r>
      <rPr>
        <b/>
        <sz val="10"/>
        <rFont val="Calibri"/>
        <family val="2"/>
        <scheme val="minor"/>
      </rPr>
      <t xml:space="preserve">Interruptor DR Bipolar </t>
    </r>
    <r>
      <rPr>
        <sz val="10"/>
        <rFont val="Calibri"/>
        <family val="2"/>
        <scheme val="minor"/>
      </rPr>
      <t xml:space="preserve">2x25A Bipolar sensibilidade </t>
    </r>
    <r>
      <rPr>
        <b/>
        <sz val="10"/>
        <rFont val="Calibri"/>
        <family val="2"/>
        <scheme val="minor"/>
      </rPr>
      <t xml:space="preserve">300mA. </t>
    </r>
    <r>
      <rPr>
        <sz val="10"/>
        <rFont val="Calibri"/>
        <family val="2"/>
        <scheme val="minor"/>
      </rPr>
      <t>Ref. Siemens ou equivalente.</t>
    </r>
  </si>
  <si>
    <t>Pontos de Iluminação/Tomadas e Ar Condicionado</t>
  </si>
  <si>
    <t>Instalações de Iluminação</t>
  </si>
  <si>
    <t>Eletroduto de Ferro Galvanizado Eletrolítico Médio Pesado:</t>
  </si>
  <si>
    <t>Instalações de Automação (Elétrica e Sinal)</t>
  </si>
  <si>
    <t>Instalaçãoes Elétricas</t>
  </si>
  <si>
    <t>Pontos para Transmissão de Dados</t>
  </si>
  <si>
    <t>Patch Cord UTP Cat5e Azul, 4m com plugues RJ45 entre RACK ATIVOS e QDM/RDY.</t>
  </si>
  <si>
    <t>Instalações Telefônicas</t>
  </si>
  <si>
    <t>Programação Visual e Pórtico</t>
  </si>
  <si>
    <t xml:space="preserve">Instalações de Alarme </t>
  </si>
  <si>
    <t>Instalações de CFTV</t>
  </si>
  <si>
    <t>Alarme de Incêncio Convencional</t>
  </si>
  <si>
    <t>Controle de Portas</t>
  </si>
  <si>
    <t>Serviços Complementares Elétrica/Automação/Telefônico</t>
  </si>
  <si>
    <t>KIT ATM, composto por: Kit de Suportes de fixação para porta de alumínio, placa metálica na cor do pórtico para fechamento do buraco da leitora, eletroímã 150 Kgf com sensor, fonte de alimentação com carregador flutuante de bateria,  botoeira de acionamento Amarela (NA - interna),  botoeira de acionamento Preta (NF - interno) - Retirar botoeira amarela superior e instalar botoeira preta em série com a chave pacri.</t>
  </si>
  <si>
    <t xml:space="preserve">Cilindro contato elétrico Chave Pacri - segredos iguais com segredo 3212 padrão Banrisul" </t>
  </si>
  <si>
    <t>1.2.3</t>
  </si>
  <si>
    <t>Adesivos:</t>
  </si>
  <si>
    <t>Placas Suspensas:</t>
  </si>
  <si>
    <t>Placas de Porta:</t>
  </si>
  <si>
    <t>Placas Formatos Especiais:</t>
  </si>
  <si>
    <t>Porta Cartaz:</t>
  </si>
  <si>
    <t>MP - Mesa Acessível:</t>
  </si>
  <si>
    <t>Abrigo metálico uso externo para extintor  4kg tipo caixa para extintor de incêndio em chapa de aço carbono com pintura eletrostática a pó cor vermelha com ventilação lateral e vidro frontal estilhaçante com adesivo  "EM CASO DE INCENDIO QUEBRE O VIDRO"</t>
  </si>
  <si>
    <t>Cobo de Cobre Nú 50mm² (7 FIOS NBR 6524) - Sistema de  Aterramento e Anel de Aterramento enterradp no solo - TEL 5750, da Termotécnica ou similar.</t>
  </si>
  <si>
    <t>Cobo de Cobre Nú 16mm² (7 FIOS NBR 6524) - Sistema de  Equipotencialização - TEL 5716, da Termotécnica ou similar.</t>
  </si>
  <si>
    <t>Conector  Fixador Universal de latão estanhado para junção Barra com cabo de cobre, e ligação das partes metálicas da cobertura com o SPDA TEL 5024 (#16 a #70mm2).</t>
  </si>
  <si>
    <t xml:space="preserve">Caixa de inspeção de solo de aterramento em polipropileno  diâmetro 300mm comprimento 400mm com tampa reforçada de ferro fundido com escotilha TEL-505 e TEL-536, e base de concreto, da Termotécnica ou similar. </t>
  </si>
  <si>
    <r>
      <t xml:space="preserve">Canaleta de alumínio Dutotec de </t>
    </r>
    <r>
      <rPr>
        <b/>
        <sz val="10"/>
        <rFont val="Calibri"/>
        <family val="2"/>
        <scheme val="minor"/>
      </rPr>
      <t>73x45mm</t>
    </r>
    <r>
      <rPr>
        <sz val="10"/>
        <rFont val="Calibri"/>
        <family val="2"/>
        <scheme val="minor"/>
      </rPr>
      <t xml:space="preserve"> pintura eletrostática cor Marrom/Branco, ou equivalente.</t>
    </r>
  </si>
  <si>
    <r>
      <t xml:space="preserve">Tampa para Canaleta de alumínio Dutotec  de </t>
    </r>
    <r>
      <rPr>
        <b/>
        <sz val="10"/>
        <rFont val="Calibri"/>
        <family val="2"/>
        <scheme val="minor"/>
      </rPr>
      <t>73mm</t>
    </r>
    <r>
      <rPr>
        <sz val="10"/>
        <rFont val="Calibri"/>
        <family val="2"/>
        <scheme val="minor"/>
      </rPr>
      <t xml:space="preserve"> pintura eletrostática cor Marrom/Branco, ou equivalente.</t>
    </r>
  </si>
  <si>
    <t>Caixa 100x100 tipo X branca para canaleta de Alumínio de 73x25 ou 45mm cor Marrom/Branco.</t>
  </si>
  <si>
    <r>
      <t xml:space="preserve">Canaleta de alumínio Dutotec de </t>
    </r>
    <r>
      <rPr>
        <b/>
        <sz val="10"/>
        <rFont val="Calibri"/>
        <family val="2"/>
        <scheme val="minor"/>
      </rPr>
      <t>73x25mm</t>
    </r>
    <r>
      <rPr>
        <sz val="10"/>
        <rFont val="Calibri"/>
        <family val="2"/>
        <scheme val="minor"/>
      </rPr>
      <t xml:space="preserve"> pintura eletrostática cor Marrom/Branco, ou equivalente.</t>
    </r>
  </si>
  <si>
    <t>Adaptador derivação saída eletrodutos para Canaleta de Alumínio de 73x25 ou 45mm.</t>
  </si>
  <si>
    <t>Curva 90 graus cor Marrom/Branco para canaleta de Alumínio de 73x25 ou 45mm.</t>
  </si>
  <si>
    <t>Tinta acrílica na cor branca sobre parede de alvenaria com revestimento em reboco</t>
  </si>
  <si>
    <t>Tinta acrílica na cor azul sobre parede de alvenaria com revestimento em reboco</t>
  </si>
  <si>
    <t>Tinta PVA na cor branca sobre parede em gesso acartonado com emassamento</t>
  </si>
  <si>
    <t>Tinta PVA na cor branca sobre forro em gesso acartonado com emassamento</t>
  </si>
  <si>
    <t>Grade em alumínio com pintura eletrostática branca perfil tubular horizontal 1/2"x1" - a ser acoplada à esquadria de alumínio, h=210cm, espaçamento a cada 12cm</t>
  </si>
  <si>
    <t>Filme venetian 10mm x 4mm combinado com jateado 50% parte superior para divisor de sigilo</t>
  </si>
  <si>
    <t>Divisor de ambiente padrão Banrisul (120x180cm):</t>
  </si>
  <si>
    <t>Tubulação para Rede hidrossanitária - esgoto:</t>
  </si>
  <si>
    <t>Barras em aço inox sanitário PNE:</t>
  </si>
  <si>
    <t>Divisor de Sigilo Padrão Banrisul (conforme detalhamento específico):</t>
  </si>
  <si>
    <t>Lixeiras:</t>
  </si>
  <si>
    <t>Paisagismo:</t>
  </si>
  <si>
    <t>Limpeza:</t>
  </si>
  <si>
    <t>Suporte porta equipamentos marrom ref. DT64440.00 DUTOTEC ou similar, para canaleta de aluminio para três blocos com, DOIS blocos c/RJ.45 Cat5e, mais um bloco cego.</t>
  </si>
  <si>
    <t>Suporte porta equipamentos marrom ref. DT64440.00 DUTOTEC ou similar, para canaleta de aluminio para três blocos com, DUAS tomadas tipo bloco NBR.20A (PRETA), mais um bloco cego.</t>
  </si>
  <si>
    <t>Acessórios diversos (abraçadeiras, parafusos, porcas, arruelas, tirantes, arrebites, fita PVC, cola, etc)</t>
  </si>
  <si>
    <t>Esquadria em alumínio com pintura eletrostática branca com porta (PAL 110) e grade tubular junto à PGDM acesso:</t>
  </si>
  <si>
    <t>Poda de árvores pátio interno - atentar para solicitação do serviço junto aos órgãos municipais;</t>
  </si>
  <si>
    <t>Eletroduto Flexível com alma de aço revestimento PVC - Sealtube - 3/4 a 1".</t>
  </si>
  <si>
    <t>Conector Reto de alumínio para Sealtube 3/4" a 1", Dutotec ou Similar.</t>
  </si>
  <si>
    <t>Eletroduto Flexível com alma de aço revestimento PVC - Sealtube - 1/2 " (descida máscara).</t>
  </si>
  <si>
    <t>Conector Reto de alumínio para Sealtube 1/2", Dutotec ou Similar.</t>
  </si>
  <si>
    <r>
      <t>Suporte Dutotec Ref. DT.64.140.00 com um</t>
    </r>
    <r>
      <rPr>
        <b/>
        <sz val="10"/>
        <rFont val="Calibri"/>
        <family val="2"/>
        <scheme val="minor"/>
      </rPr>
      <t xml:space="preserve"> </t>
    </r>
    <r>
      <rPr>
        <sz val="10"/>
        <rFont val="Calibri"/>
        <family val="2"/>
        <scheme val="minor"/>
      </rPr>
      <t>interruptor</t>
    </r>
    <r>
      <rPr>
        <b/>
        <sz val="10"/>
        <rFont val="Calibri"/>
        <family val="2"/>
        <scheme val="minor"/>
      </rPr>
      <t xml:space="preserve"> </t>
    </r>
    <r>
      <rPr>
        <sz val="10"/>
        <rFont val="Calibri"/>
        <family val="2"/>
        <scheme val="minor"/>
      </rPr>
      <t>Universal 10A cor branca, ou equivalente.</t>
    </r>
  </si>
  <si>
    <t xml:space="preserve">Luminária de alumínio cilíndrica de SOBREPOR em forro mineral/gesso PAINEL LED, 18W slim, 4000K branco neutro, diâmetro 29cm, Brilia modelo 433041 ou similar. </t>
  </si>
  <si>
    <t xml:space="preserve">Cabo de cobre PP Cordplast 3x#1,5mm²  HF  (Não Halogenado) 70°C 450/750V AFITOX/AFUMEX ou similar. </t>
  </si>
  <si>
    <t xml:space="preserve">Cabo de cobre PP Cordplast 3x1,0mm²  HF  (Não Halogenado) 70°C 450/750V AFITOX/AFUMEX ou similar (Módulos de Ilum Emerg). </t>
  </si>
  <si>
    <t xml:space="preserve">Caixa embutir PAREDE 100x50x50mm (2x4") </t>
  </si>
  <si>
    <t>Condulete alumínio ø 3/4" c/ tampa.</t>
  </si>
  <si>
    <t>Condulete alumínio ø 1" c/tampa.</t>
  </si>
  <si>
    <t>Condulete alumínio ø 2" c/tampa.</t>
  </si>
  <si>
    <t xml:space="preserve">Pontos de Piso:  </t>
  </si>
  <si>
    <t>Minicaptor vertical em barra chata de alumínio de 7/8" x 1/8" (70mm2) e altura de 300mm (TEL-940), da Termotécnica ou similar.</t>
  </si>
  <si>
    <t>DPS classe iII, Nível de Proteção II,  Inominal=15kA (8/20us), Up &lt; 1,0 kV, Uc = 275V, Icc= 10kA, modelo MPS-40 da MMT Eletro Eletrônica Ltda, ou similar.</t>
  </si>
  <si>
    <t>1. OBJETO: OBRAS CIVIS, INSTALAÇÕES ELÉTRICA, LÓGICA E MECÂNICA PARA AGÊNCIA GRAMADO</t>
  </si>
  <si>
    <t>2. ENDEREÇO DE EXECUÇÃO/ENTREGA:  RUA ME. VERÔNICA, 113 - GRAMADO - RS</t>
  </si>
  <si>
    <r>
      <t xml:space="preserve">3. PRAZO DE EXECUÇÃO/ENTREGA: </t>
    </r>
    <r>
      <rPr>
        <sz val="10"/>
        <rFont val="Calibri"/>
        <family val="2"/>
        <scheme val="minor"/>
      </rPr>
      <t xml:space="preserve"> 120 DIAS</t>
    </r>
  </si>
  <si>
    <t>PÓRTICO com legenda BANRISUL ELETRÔNICO conforme padrão.</t>
  </si>
  <si>
    <t xml:space="preserve">          - tomada 1x2P+T 20A/250V NBR 14136 (azul). </t>
  </si>
  <si>
    <t xml:space="preserve">          - tomada 2x2P+T 20A/250V NBR 14136 (azul). </t>
  </si>
  <si>
    <t>Instalações de Iluminação/Sinalização de Emergência</t>
  </si>
  <si>
    <t>3.8</t>
  </si>
  <si>
    <t>3.8.1</t>
  </si>
  <si>
    <t>3.8.2</t>
  </si>
  <si>
    <t>3.8.3</t>
  </si>
  <si>
    <t>3.8.4</t>
  </si>
  <si>
    <t>Quadro metálico de sobrepor em chapa de aço e pintura a pó cor cinza RAL 9002 com tampa e contra-tampa metálicas articuladas por dobradiças, com fecho rápido e aterramento na caixa, tampa e contra-tampa. Placa de montagem cor laranja RAL 2004. Canaletas plásticas com tampa internas para organização dos cabos. Espaço para disjuntor geral termomagnético tripolar caixa moldada e disjuntores parciais tipos mini-disjuntores e demais componentes. Barramentos de cobre eletrolítico recobertos por material isolante termocontrátil, sendo os principais tipo barras paralelas trifásicas para 200A /18 kA, e secundários para 100A, mais barramento de neutro e de terra com capacidade de corrente mínima de 3 A/mm². Com porta documentos e identificações conforme memorial. Dimensões: 750x750x220mm (AxLxP) - CD-ESTAB.</t>
  </si>
  <si>
    <t>Acessórios para montagem, fixação, identificação dos quadros e componentes</t>
  </si>
  <si>
    <t>4.1.14</t>
  </si>
  <si>
    <r>
      <t>Caixa para Módulo Automação</t>
    </r>
    <r>
      <rPr>
        <sz val="10"/>
        <rFont val="Calibri"/>
        <family val="2"/>
        <scheme val="minor"/>
      </rPr>
      <t xml:space="preserve">  tipo Quadro de Comando de sobrepor em chapa de aço e pintura a pó cor cinza RAL 9002, com tampa metálica articulada por dobradiças, com fecho rápido e aterramento na caixa e tampa. Com  placa de montagem cor laranja RAL 2004. Com canaletas recorte plásticas com tampa internas para organização dos cabos. Com barramentos de cobre eletrolítico de neutro e de terra com capacidade de corrente mínima de 3 A/mm².om porta documentos e identificações conforme memorial. Dimensões de 500x400x170mm (AxLxP) - CD Timer.</t>
    </r>
  </si>
  <si>
    <t>Conector borne de passagem SAK e trilho DIN 35mm, para cabos até #2,5mm² (CD-TIMER).</t>
  </si>
  <si>
    <t>Caixa para CENTRAL DE ALARME tipo Quadro de Comando de sobrepor em chapa de aço e pintura a pó cor cinza RAL 9002 com tampa metálica articulada por dobradiças, com fecho rápido e aterramento na caixa e tampa. Com  placa de montagem cor laranja RAL 2004. Com canaletas recorte plásticas com tampa internas para organização dos cabos. Com barramentos de cobre eletrolítico de neutro e de terra com capacidade de corrente mínima de 3 A/mm². Instalação h=1,50m do piso (eixo). Dimensões de 600x500x200mm (AxLxP) - CAIXA ALARME.</t>
  </si>
  <si>
    <t>Módulo de Rede do Alarme  - Caixa para CAIXA ALARME tipo Quadro de Comando de sobrepor em chapa de aço e pintura a pó cor cinza RAL 9002 com tampa metálica articulada por dobradiças, com fecho rápido e aterramento na caixa e tampa. Com  placa de montagem cor laranja RAL 2004. Com canaletas recorte plásticas com tampa internas para organização dos cabos. Com barramentos de cobre eletrolítico de neutro e de terra com capacidade de corrente mínima de 3 A/mm2. Instalação h=1,50m do piso (eixo). Dimensões de 400x300x200mm  (AxLxP) - CD QDMRDY.</t>
  </si>
  <si>
    <t>TOTAL GERAL</t>
  </si>
  <si>
    <t>TOTAL GERAL COM BDI</t>
  </si>
  <si>
    <t>SUBTOTAL OBRAS CIVIS:</t>
  </si>
  <si>
    <t>SUBTOTAL INSTALAÇÕES ELÉTRICAS:</t>
  </si>
  <si>
    <t>SUBTOTAL INSTALAÇÕES MECÂNICAS:</t>
  </si>
  <si>
    <t>UN.</t>
  </si>
  <si>
    <t>Cabo de força PP 3x#1,5mm2 com plug 3 pinos</t>
  </si>
  <si>
    <t>Elementos Divisórios</t>
  </si>
  <si>
    <t>Descarte das lâmpadas fluorescentes conforme legislação vigente, incluindo documentações, licenças, taxas e certificados de reutilização,  descarte, descaracterização, descontaminação e reciclagem das lâmpadas fluorescentes, após a destinação final dos resíduos.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</si>
</sst>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 #,##0.00_-;\-&quot;R$&quot;\ * #,##0.00_-;_-&quot;R$&quot;\ * &quot;-&quot;??_-;_-@_-"/>
    <numFmt numFmtId="43" formatCode="_-* #,##0.00_-;\-* #,##0.00_-;_-* &quot;-&quot;??_-;_-@_-"/>
    <numFmt numFmtId="164" formatCode="* #,##0.00\ ;\-* #,##0.00\ ;* \-#\ ;@\ "/>
    <numFmt numFmtId="165" formatCode="_(* #,##0.00_);_(* \(#,##0.00\);_(* \-??_);_(@_)"/>
    <numFmt numFmtId="166" formatCode="_(&quot;R$ &quot;* #,##0.00_);_(&quot;R$ &quot;* \(#,##0.00\);_(&quot;R$ &quot;* &quot;-&quot;??_);_(@_)"/>
    <numFmt numFmtId="167" formatCode="_([$€-2]* #,##0.00_);_([$€-2]* \(#,##0.00\);_([$€-2]* &quot;-&quot;??_)"/>
  </numFmts>
  <fonts count="48"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u/>
      <sz val="10"/>
      <color theme="11"/>
      <name val="MS Sans Serif"/>
    </font>
    <font>
      <sz val="8"/>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sz val="11"/>
      <name val="Calibri"/>
      <family val="2"/>
    </font>
    <font>
      <sz val="11"/>
      <color rgb="FF006100"/>
      <name val="Calibri"/>
      <family val="2"/>
      <scheme val="minor"/>
    </font>
    <font>
      <sz val="11"/>
      <color rgb="FF9C6500"/>
      <name val="Calibri"/>
      <family val="2"/>
      <scheme val="minor"/>
    </font>
    <font>
      <u/>
      <sz val="10"/>
      <color theme="10"/>
      <name val="MS Sans Serif"/>
    </font>
  </fonts>
  <fills count="22">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rgb="FFC6EFCE"/>
      </patternFill>
    </fill>
    <fill>
      <patternFill patternType="solid">
        <fgColor rgb="FFFFEB9C"/>
      </patternFill>
    </fill>
  </fills>
  <borders count="48">
    <border>
      <left/>
      <right/>
      <top/>
      <bottom/>
      <diagonal/>
    </border>
    <border>
      <left/>
      <right/>
      <top style="hair">
        <color auto="1"/>
      </top>
      <bottom style="hair">
        <color auto="1"/>
      </bottom>
      <diagonal/>
    </border>
    <border>
      <left/>
      <right/>
      <top/>
      <bottom style="thin">
        <color auto="1"/>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hair">
        <color theme="3"/>
      </top>
      <bottom style="thin">
        <color theme="3"/>
      </bottom>
      <diagonal/>
    </border>
    <border>
      <left style="hair">
        <color theme="3"/>
      </left>
      <right/>
      <top style="thin">
        <color theme="3"/>
      </top>
      <bottom style="thin">
        <color theme="3"/>
      </bottom>
      <diagonal/>
    </border>
    <border>
      <left/>
      <right style="hair">
        <color theme="3"/>
      </right>
      <top style="hair">
        <color theme="3"/>
      </top>
      <bottom style="hair">
        <color theme="3"/>
      </bottom>
      <diagonal/>
    </border>
    <border>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right/>
      <top style="hair">
        <color theme="3"/>
      </top>
      <bottom/>
      <diagonal/>
    </border>
    <border>
      <left/>
      <right style="hair">
        <color theme="3"/>
      </right>
      <top style="hair">
        <color theme="3"/>
      </top>
      <bottom/>
      <diagonal/>
    </border>
    <border>
      <left style="hair">
        <color theme="3"/>
      </left>
      <right style="hair">
        <color theme="3"/>
      </right>
      <top style="hair">
        <color theme="3"/>
      </top>
      <bottom/>
      <diagonal/>
    </border>
    <border>
      <left style="hair">
        <color theme="3"/>
      </left>
      <right style="hair">
        <color theme="3"/>
      </right>
      <top/>
      <bottom style="hair">
        <color theme="3"/>
      </bottom>
      <diagonal/>
    </border>
    <border>
      <left style="hair">
        <color theme="3"/>
      </left>
      <right style="hair">
        <color theme="3"/>
      </right>
      <top style="medium">
        <color theme="3"/>
      </top>
      <bottom style="medium">
        <color theme="3"/>
      </bottom>
      <diagonal/>
    </border>
    <border>
      <left/>
      <right style="hair">
        <color theme="3"/>
      </right>
      <top style="medium">
        <color theme="3"/>
      </top>
      <bottom style="medium">
        <color theme="3"/>
      </bottom>
      <diagonal/>
    </border>
    <border>
      <left/>
      <right style="hair">
        <color theme="3"/>
      </right>
      <top style="thin">
        <color theme="3"/>
      </top>
      <bottom style="medium">
        <color theme="3"/>
      </bottom>
      <diagonal/>
    </border>
    <border>
      <left style="hair">
        <color theme="3"/>
      </left>
      <right style="hair">
        <color theme="3"/>
      </right>
      <top style="thin">
        <color theme="3"/>
      </top>
      <bottom style="medium">
        <color theme="3"/>
      </bottom>
      <diagonal/>
    </border>
    <border>
      <left/>
      <right style="hair">
        <color theme="3"/>
      </right>
      <top style="medium">
        <color theme="3"/>
      </top>
      <bottom/>
      <diagonal/>
    </border>
    <border>
      <left style="hair">
        <color theme="3"/>
      </left>
      <right style="hair">
        <color theme="3"/>
      </right>
      <top style="medium">
        <color theme="3"/>
      </top>
      <bottom/>
      <diagonal/>
    </border>
  </borders>
  <cellStyleXfs count="85">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4" fontId="17" fillId="0" borderId="0" applyBorder="0" applyProtection="0"/>
    <xf numFmtId="43" fontId="1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3" fillId="0" borderId="0" applyFill="0" applyBorder="0" applyAlignment="0" applyProtection="0"/>
    <xf numFmtId="166" fontId="3" fillId="0" borderId="0" applyFill="0" applyBorder="0" applyAlignment="0" applyProtection="0"/>
    <xf numFmtId="9" fontId="3" fillId="0" borderId="0" applyFill="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5"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9" fillId="12" borderId="0" applyNumberFormat="0" applyBorder="0" applyAlignment="0" applyProtection="0"/>
    <xf numFmtId="0" fontId="30" fillId="13" borderId="23" applyNumberFormat="0" applyAlignment="0" applyProtection="0"/>
    <xf numFmtId="0" fontId="31" fillId="14" borderId="24" applyNumberFormat="0" applyAlignment="0" applyProtection="0"/>
    <xf numFmtId="0" fontId="32" fillId="0" borderId="25" applyNumberFormat="0" applyFill="0" applyAlignment="0" applyProtection="0"/>
    <xf numFmtId="0" fontId="28" fillId="11"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1" borderId="0" applyNumberFormat="0" applyBorder="0" applyAlignment="0" applyProtection="0"/>
    <xf numFmtId="0" fontId="28" fillId="18" borderId="0" applyNumberFormat="0" applyBorder="0" applyAlignment="0" applyProtection="0"/>
    <xf numFmtId="0" fontId="33" fillId="9" borderId="23" applyNumberFormat="0" applyAlignment="0" applyProtection="0"/>
    <xf numFmtId="167" fontId="3" fillId="0" borderId="0" applyFont="0" applyFill="0" applyBorder="0" applyAlignment="0" applyProtection="0"/>
    <xf numFmtId="0" fontId="34" fillId="19" borderId="0" applyNumberFormat="0" applyBorder="0" applyAlignment="0" applyProtection="0"/>
    <xf numFmtId="0" fontId="35" fillId="9" borderId="0" applyNumberFormat="0" applyBorder="0" applyAlignment="0" applyProtection="0"/>
    <xf numFmtId="0" fontId="3" fillId="6" borderId="26" applyNumberFormat="0" applyAlignment="0" applyProtection="0"/>
    <xf numFmtId="0" fontId="36" fillId="13" borderId="2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8" applyNumberFormat="0" applyFill="0" applyAlignment="0" applyProtection="0"/>
    <xf numFmtId="0" fontId="40" fillId="0" borderId="0" applyNumberFormat="0" applyFill="0" applyBorder="0" applyAlignment="0" applyProtection="0"/>
    <xf numFmtId="0" fontId="41" fillId="0" borderId="29" applyNumberFormat="0" applyFill="0" applyAlignment="0" applyProtection="0"/>
    <xf numFmtId="0" fontId="42" fillId="0" borderId="30" applyNumberFormat="0" applyFill="0" applyAlignment="0" applyProtection="0"/>
    <xf numFmtId="0" fontId="42" fillId="0" borderId="0" applyNumberFormat="0" applyFill="0" applyBorder="0" applyAlignment="0" applyProtection="0"/>
    <xf numFmtId="0" fontId="43" fillId="0" borderId="31"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5" fillId="20" borderId="0" applyNumberFormat="0" applyBorder="0" applyAlignment="0" applyProtection="0"/>
    <xf numFmtId="0" fontId="46" fillId="21" borderId="0" applyNumberFormat="0" applyBorder="0" applyAlignment="0" applyProtection="0"/>
    <xf numFmtId="0" fontId="47" fillId="0" borderId="0" applyNumberFormat="0" applyFill="0" applyBorder="0" applyAlignment="0" applyProtection="0"/>
  </cellStyleXfs>
  <cellXfs count="229">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10" fontId="12" fillId="0" borderId="1"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7" fillId="0" borderId="0" xfId="0" applyFont="1" applyAlignment="1" applyProtection="1">
      <alignmen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7" xfId="0" applyFont="1" applyFill="1" applyBorder="1" applyAlignment="1" applyProtection="1">
      <alignment horizontal="right" vertical="center" wrapText="1"/>
      <protection hidden="1"/>
    </xf>
    <xf numFmtId="0" fontId="18" fillId="0" borderId="0" xfId="11" applyFont="1" applyBorder="1" applyAlignment="1">
      <alignment horizontal="justify" vertical="center" wrapText="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0" fontId="5"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4" fontId="7" fillId="0" borderId="16" xfId="0" applyNumberFormat="1" applyFont="1" applyFill="1" applyBorder="1" applyAlignment="1" applyProtection="1">
      <alignment horizontal="right" vertical="center" wrapText="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0" fontId="5" fillId="0" borderId="0" xfId="0" applyFont="1" applyFill="1" applyAlignment="1" applyProtection="1">
      <alignment horizontal="left" vertical="center" wrapText="1"/>
      <protection hidden="1"/>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4" fontId="7" fillId="0" borderId="21" xfId="0" applyNumberFormat="1" applyFont="1" applyFill="1" applyBorder="1" applyAlignment="1" applyProtection="1">
      <alignment horizontal="right" vertical="center" wrapText="1"/>
      <protection hidden="1"/>
    </xf>
    <xf numFmtId="0" fontId="44" fillId="0" borderId="0" xfId="0" applyFont="1" applyAlignment="1" applyProtection="1">
      <alignment vertical="center" wrapText="1"/>
      <protection hidden="1"/>
    </xf>
    <xf numFmtId="0" fontId="44" fillId="0" borderId="0" xfId="0" applyFont="1" applyFill="1" applyAlignment="1" applyProtection="1">
      <alignment vertical="center" wrapText="1"/>
      <protection hidden="1"/>
    </xf>
    <xf numFmtId="4" fontId="10" fillId="0" borderId="20" xfId="0" applyNumberFormat="1" applyFont="1" applyFill="1" applyBorder="1" applyAlignment="1" applyProtection="1">
      <alignment horizontal="center" vertical="center" wrapText="1"/>
      <protection hidden="1"/>
    </xf>
    <xf numFmtId="4" fontId="11" fillId="0" borderId="0" xfId="0" applyNumberFormat="1" applyFont="1" applyFill="1" applyBorder="1" applyAlignment="1" applyProtection="1">
      <alignment horizontal="right" vertical="center" wrapText="1"/>
      <protection hidden="1"/>
    </xf>
    <xf numFmtId="4" fontId="5" fillId="0" borderId="1" xfId="0" applyNumberFormat="1" applyFont="1" applyFill="1" applyBorder="1" applyAlignment="1" applyProtection="1">
      <alignment horizontal="right" vertical="center" wrapText="1"/>
      <protection locked="0"/>
    </xf>
    <xf numFmtId="4" fontId="7" fillId="0" borderId="8" xfId="0" applyNumberFormat="1" applyFont="1" applyFill="1" applyBorder="1" applyAlignment="1" applyProtection="1">
      <alignment horizontal="center" vertical="center" wrapText="1"/>
      <protection locked="0"/>
    </xf>
    <xf numFmtId="4" fontId="7" fillId="0" borderId="34" xfId="0" applyNumberFormat="1" applyFont="1" applyFill="1" applyBorder="1" applyAlignment="1" applyProtection="1">
      <alignment horizontal="right" vertical="center" wrapText="1"/>
      <protection hidden="1"/>
    </xf>
    <xf numFmtId="4" fontId="11" fillId="0" borderId="7" xfId="0" applyNumberFormat="1" applyFont="1" applyFill="1" applyBorder="1" applyAlignment="1" applyProtection="1">
      <alignment horizontal="right" vertical="center" wrapText="1"/>
      <protection hidden="1"/>
    </xf>
    <xf numFmtId="4" fontId="7" fillId="0" borderId="9" xfId="0" applyNumberFormat="1" applyFont="1" applyFill="1" applyBorder="1" applyAlignment="1" applyProtection="1">
      <alignment horizontal="center" vertical="center" wrapText="1"/>
      <protection hidden="1"/>
    </xf>
    <xf numFmtId="4" fontId="7" fillId="0" borderId="0" xfId="0" applyNumberFormat="1" applyFont="1" applyFill="1" applyAlignment="1" applyProtection="1">
      <alignment horizontal="center" vertical="center" wrapText="1"/>
      <protection hidden="1"/>
    </xf>
    <xf numFmtId="4" fontId="10" fillId="0" borderId="22" xfId="0" applyNumberFormat="1" applyFont="1" applyFill="1" applyBorder="1" applyAlignment="1" applyProtection="1">
      <alignment horizontal="center" vertical="center" wrapText="1"/>
      <protection hidden="1"/>
    </xf>
    <xf numFmtId="4" fontId="7" fillId="0" borderId="36" xfId="0" applyNumberFormat="1" applyFont="1" applyFill="1" applyBorder="1" applyAlignment="1" applyProtection="1">
      <alignment horizontal="right" vertical="center" wrapText="1"/>
      <protection hidden="1"/>
    </xf>
    <xf numFmtId="2" fontId="7" fillId="0" borderId="36"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1" fontId="5" fillId="0" borderId="14" xfId="0" applyNumberFormat="1" applyFont="1" applyFill="1" applyBorder="1" applyAlignment="1" applyProtection="1">
      <alignment horizontal="right" vertical="center" wrapText="1"/>
    </xf>
    <xf numFmtId="0" fontId="5" fillId="0" borderId="14" xfId="0" applyFont="1" applyFill="1" applyBorder="1" applyAlignment="1" applyProtection="1">
      <alignment horizontal="justify" vertical="center" wrapText="1"/>
    </xf>
    <xf numFmtId="2" fontId="7" fillId="0" borderId="14" xfId="0" applyNumberFormat="1"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4" fontId="7" fillId="0" borderId="37" xfId="0" applyNumberFormat="1" applyFont="1" applyFill="1" applyBorder="1" applyAlignment="1" applyProtection="1">
      <alignment horizontal="right" vertical="center" wrapText="1"/>
    </xf>
    <xf numFmtId="4" fontId="7" fillId="0" borderId="14" xfId="14"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right" vertical="center"/>
    </xf>
    <xf numFmtId="0" fontId="5" fillId="0" borderId="15" xfId="0" applyFont="1" applyFill="1" applyBorder="1" applyAlignment="1" applyProtection="1">
      <alignment horizontal="justify" vertical="center" wrapText="1"/>
    </xf>
    <xf numFmtId="2" fontId="7" fillId="0" borderId="15" xfId="0" applyNumberFormat="1"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 fontId="7" fillId="0" borderId="19" xfId="0" applyNumberFormat="1" applyFont="1" applyFill="1" applyBorder="1" applyAlignment="1" applyProtection="1">
      <alignment horizontal="right" vertical="center"/>
    </xf>
    <xf numFmtId="4" fontId="7" fillId="0" borderId="15" xfId="0" applyNumberFormat="1" applyFont="1" applyFill="1" applyBorder="1" applyAlignment="1" applyProtection="1">
      <alignment horizontal="right" vertical="center"/>
    </xf>
    <xf numFmtId="1" fontId="7" fillId="0" borderId="15" xfId="0" applyNumberFormat="1" applyFont="1" applyFill="1" applyBorder="1" applyAlignment="1" applyProtection="1">
      <alignment horizontal="right" vertical="center"/>
    </xf>
    <xf numFmtId="0" fontId="7" fillId="0" borderId="15" xfId="0" applyFont="1" applyFill="1" applyBorder="1" applyAlignment="1" applyProtection="1">
      <alignment horizontal="justify" vertical="center" wrapText="1"/>
    </xf>
    <xf numFmtId="2" fontId="7" fillId="0" borderId="15" xfId="14" applyNumberFormat="1" applyFont="1" applyFill="1" applyBorder="1" applyAlignment="1" applyProtection="1">
      <alignment horizontal="center" vertical="center"/>
    </xf>
    <xf numFmtId="4" fontId="7" fillId="0" borderId="19" xfId="14" applyNumberFormat="1" applyFont="1" applyFill="1" applyBorder="1" applyAlignment="1" applyProtection="1">
      <alignment horizontal="right" vertical="center"/>
      <protection locked="0"/>
    </xf>
    <xf numFmtId="4" fontId="7" fillId="0" borderId="19" xfId="14" applyNumberFormat="1" applyFont="1" applyFill="1" applyBorder="1" applyAlignment="1" applyProtection="1">
      <alignment horizontal="right" vertical="center"/>
    </xf>
    <xf numFmtId="4" fontId="7" fillId="0" borderId="19" xfId="0" applyNumberFormat="1" applyFont="1" applyFill="1" applyBorder="1" applyAlignment="1" applyProtection="1">
      <alignment horizontal="right" vertical="center"/>
      <protection locked="0"/>
    </xf>
    <xf numFmtId="0" fontId="7" fillId="0" borderId="15" xfId="0" applyNumberFormat="1" applyFont="1" applyFill="1" applyBorder="1" applyAlignment="1" applyProtection="1">
      <alignment horizontal="right" vertical="center"/>
    </xf>
    <xf numFmtId="2" fontId="7" fillId="0" borderId="15" xfId="0" applyNumberFormat="1"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2" fontId="7" fillId="0" borderId="15" xfId="0" applyNumberFormat="1" applyFont="1" applyFill="1" applyBorder="1" applyAlignment="1" applyProtection="1">
      <alignment horizontal="justify" vertical="center" wrapText="1"/>
    </xf>
    <xf numFmtId="4" fontId="7" fillId="0" borderId="19" xfId="0" applyNumberFormat="1" applyFont="1" applyFill="1" applyBorder="1" applyAlignment="1" applyProtection="1">
      <alignment horizontal="right" vertical="center" wrapText="1"/>
    </xf>
    <xf numFmtId="4" fontId="7" fillId="0" borderId="15" xfId="0" applyNumberFormat="1" applyFont="1" applyFill="1" applyBorder="1" applyAlignment="1" applyProtection="1">
      <alignment horizontal="center" vertical="center" wrapText="1"/>
    </xf>
    <xf numFmtId="0" fontId="7" fillId="0" borderId="15" xfId="82" applyFont="1" applyFill="1" applyBorder="1" applyAlignment="1" applyProtection="1">
      <alignment horizontal="center" vertical="center"/>
    </xf>
    <xf numFmtId="2" fontId="5" fillId="0" borderId="15" xfId="0" applyNumberFormat="1"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4" fontId="5" fillId="0" borderId="15" xfId="0" applyNumberFormat="1" applyFont="1" applyFill="1" applyBorder="1" applyAlignment="1" applyProtection="1">
      <alignment horizontal="right" vertical="center"/>
    </xf>
    <xf numFmtId="0" fontId="7" fillId="0" borderId="15" xfId="83" applyFont="1" applyFill="1" applyBorder="1" applyAlignment="1" applyProtection="1">
      <alignment horizontal="justify" vertical="center" wrapText="1"/>
    </xf>
    <xf numFmtId="4" fontId="7" fillId="0" borderId="19" xfId="82" applyNumberFormat="1" applyFont="1" applyFill="1" applyBorder="1" applyAlignment="1" applyProtection="1">
      <alignment horizontal="right" vertical="center"/>
      <protection locked="0"/>
    </xf>
    <xf numFmtId="2" fontId="7" fillId="2" borderId="15" xfId="0" applyNumberFormat="1" applyFont="1" applyFill="1" applyBorder="1" applyAlignment="1" applyProtection="1">
      <alignment horizontal="center" vertical="center"/>
    </xf>
    <xf numFmtId="0" fontId="7" fillId="0" borderId="15" xfId="82" applyFont="1" applyFill="1" applyBorder="1" applyAlignment="1" applyProtection="1">
      <alignment horizontal="justify" vertical="center" wrapText="1"/>
    </xf>
    <xf numFmtId="2" fontId="7" fillId="0" borderId="15" xfId="82" applyNumberFormat="1" applyFont="1" applyFill="1" applyBorder="1" applyAlignment="1" applyProtection="1">
      <alignment horizontal="center" vertical="center"/>
    </xf>
    <xf numFmtId="0" fontId="5" fillId="0" borderId="15" xfId="82" applyFont="1" applyFill="1" applyBorder="1" applyAlignment="1" applyProtection="1">
      <alignment horizontal="justify" vertical="center" wrapText="1"/>
    </xf>
    <xf numFmtId="2" fontId="5" fillId="0" borderId="15" xfId="82" applyNumberFormat="1" applyFont="1" applyFill="1" applyBorder="1" applyAlignment="1" applyProtection="1">
      <alignment horizontal="center" vertical="center"/>
    </xf>
    <xf numFmtId="4" fontId="5" fillId="0" borderId="19" xfId="0" applyNumberFormat="1" applyFont="1" applyFill="1" applyBorder="1" applyAlignment="1" applyProtection="1">
      <alignment horizontal="right" vertical="center" wrapText="1"/>
    </xf>
    <xf numFmtId="2" fontId="5" fillId="0" borderId="15" xfId="0" applyNumberFormat="1"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4" fontId="5" fillId="0" borderId="15" xfId="14" applyNumberFormat="1" applyFont="1" applyFill="1" applyBorder="1" applyAlignment="1" applyProtection="1">
      <alignment horizontal="right" vertical="center" wrapText="1"/>
    </xf>
    <xf numFmtId="4" fontId="7" fillId="2" borderId="19" xfId="0" applyNumberFormat="1" applyFont="1" applyFill="1" applyBorder="1" applyAlignment="1" applyProtection="1">
      <alignment horizontal="right" vertical="center"/>
      <protection locked="0"/>
    </xf>
    <xf numFmtId="4" fontId="7" fillId="0" borderId="15" xfId="14" applyNumberFormat="1" applyFont="1" applyFill="1" applyBorder="1" applyAlignment="1" applyProtection="1">
      <alignment horizontal="right" vertical="center" wrapText="1"/>
    </xf>
    <xf numFmtId="4" fontId="7" fillId="2" borderId="19" xfId="0" applyNumberFormat="1" applyFont="1" applyFill="1" applyBorder="1" applyAlignment="1" applyProtection="1">
      <alignment horizontal="right" vertical="center" wrapText="1"/>
    </xf>
    <xf numFmtId="0" fontId="7" fillId="0" borderId="15" xfId="0" applyFont="1" applyBorder="1" applyAlignment="1" applyProtection="1">
      <alignment horizontal="justify" vertical="center" wrapText="1"/>
    </xf>
    <xf numFmtId="1" fontId="7" fillId="0" borderId="38" xfId="0" applyNumberFormat="1" applyFont="1" applyFill="1" applyBorder="1" applyAlignment="1" applyProtection="1">
      <alignment horizontal="right" vertical="center" wrapText="1"/>
    </xf>
    <xf numFmtId="4" fontId="5" fillId="0" borderId="40" xfId="0" applyNumberFormat="1" applyFont="1" applyFill="1" applyBorder="1" applyAlignment="1" applyProtection="1">
      <alignment horizontal="right" vertical="center" wrapText="1"/>
    </xf>
    <xf numFmtId="0" fontId="5" fillId="0" borderId="17" xfId="0" applyNumberFormat="1" applyFont="1" applyFill="1" applyBorder="1" applyAlignment="1" applyProtection="1">
      <alignment horizontal="right" vertical="center"/>
    </xf>
    <xf numFmtId="0" fontId="5" fillId="0" borderId="17" xfId="0" applyFont="1" applyFill="1" applyBorder="1" applyAlignment="1" applyProtection="1">
      <alignment horizontal="justify" vertical="center" wrapText="1"/>
    </xf>
    <xf numFmtId="2" fontId="7" fillId="0" borderId="17" xfId="0" applyNumberFormat="1"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4" fontId="7" fillId="0" borderId="17" xfId="0" applyNumberFormat="1" applyFont="1" applyFill="1" applyBorder="1" applyAlignment="1" applyProtection="1">
      <alignment horizontal="right" vertical="center"/>
    </xf>
    <xf numFmtId="0" fontId="5" fillId="0" borderId="9" xfId="0" applyNumberFormat="1" applyFont="1" applyFill="1" applyBorder="1" applyAlignment="1" applyProtection="1">
      <alignment horizontal="right" vertical="center"/>
    </xf>
    <xf numFmtId="0" fontId="5" fillId="0" borderId="9" xfId="0" applyFont="1" applyFill="1" applyBorder="1" applyAlignment="1" applyProtection="1">
      <alignment horizontal="justify" vertical="center" wrapText="1"/>
    </xf>
    <xf numFmtId="2" fontId="5" fillId="0" borderId="9" xfId="0" applyNumberFormat="1"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4" fontId="5" fillId="0" borderId="21" xfId="0" applyNumberFormat="1" applyFont="1" applyFill="1" applyBorder="1" applyAlignment="1" applyProtection="1">
      <alignment horizontal="right" vertical="center" wrapText="1"/>
    </xf>
    <xf numFmtId="4" fontId="5" fillId="0" borderId="9" xfId="14" applyNumberFormat="1" applyFont="1" applyFill="1" applyBorder="1" applyAlignment="1" applyProtection="1">
      <alignment horizontal="right" vertical="center" wrapText="1"/>
    </xf>
    <xf numFmtId="2"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4" fontId="5" fillId="0" borderId="41" xfId="0" applyNumberFormat="1" applyFont="1" applyFill="1" applyBorder="1" applyAlignment="1" applyProtection="1">
      <alignment horizontal="right" vertical="center" wrapText="1"/>
    </xf>
    <xf numFmtId="4" fontId="5" fillId="0" borderId="17" xfId="14" applyNumberFormat="1" applyFont="1" applyFill="1" applyBorder="1" applyAlignment="1" applyProtection="1">
      <alignment horizontal="right" vertical="center" wrapText="1"/>
    </xf>
    <xf numFmtId="4" fontId="5" fillId="0" borderId="42" xfId="0" applyNumberFormat="1" applyFont="1" applyFill="1" applyBorder="1" applyAlignment="1" applyProtection="1">
      <alignment horizontal="right" vertical="center" wrapText="1"/>
    </xf>
    <xf numFmtId="4" fontId="5" fillId="0" borderId="6" xfId="0" applyNumberFormat="1" applyFont="1" applyFill="1" applyBorder="1" applyAlignment="1" applyProtection="1">
      <alignment horizontal="right" vertical="center" wrapText="1"/>
    </xf>
    <xf numFmtId="0" fontId="7" fillId="0" borderId="6" xfId="0" applyNumberFormat="1" applyFont="1" applyFill="1" applyBorder="1" applyAlignment="1" applyProtection="1">
      <alignment horizontal="right" vertical="center"/>
    </xf>
    <xf numFmtId="0" fontId="7" fillId="0" borderId="38" xfId="0" applyFont="1" applyFill="1" applyBorder="1" applyAlignment="1" applyProtection="1">
      <alignment horizontal="justify" vertical="center" wrapText="1"/>
    </xf>
    <xf numFmtId="2" fontId="7" fillId="0" borderId="38" xfId="0" applyNumberFormat="1"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xf>
    <xf numFmtId="4" fontId="7" fillId="0" borderId="38" xfId="14" applyNumberFormat="1" applyFont="1" applyFill="1" applyBorder="1" applyAlignment="1" applyProtection="1">
      <alignment horizontal="right" vertical="center" wrapText="1"/>
    </xf>
    <xf numFmtId="4" fontId="5" fillId="0" borderId="45" xfId="0" applyNumberFormat="1" applyFont="1" applyFill="1" applyBorder="1" applyAlignment="1" applyProtection="1">
      <alignment horizontal="right" vertical="center" wrapText="1"/>
    </xf>
    <xf numFmtId="0" fontId="7" fillId="0" borderId="38" xfId="0" applyNumberFormat="1" applyFont="1" applyFill="1" applyBorder="1" applyAlignment="1" applyProtection="1">
      <alignment horizontal="right" vertical="center"/>
    </xf>
    <xf numFmtId="1" fontId="7" fillId="0" borderId="7" xfId="0" applyNumberFormat="1" applyFont="1" applyFill="1" applyBorder="1" applyAlignment="1" applyProtection="1">
      <alignment horizontal="right" vertical="center" wrapText="1"/>
    </xf>
    <xf numFmtId="0" fontId="7" fillId="0" borderId="15" xfId="0" applyFont="1" applyFill="1" applyBorder="1" applyAlignment="1" applyProtection="1">
      <alignment horizontal="left" vertical="center" wrapText="1"/>
    </xf>
    <xf numFmtId="0" fontId="7" fillId="0" borderId="15" xfId="82" applyFont="1" applyFill="1" applyBorder="1" applyAlignment="1" applyProtection="1">
      <alignment horizontal="left" vertical="center" wrapText="1"/>
    </xf>
    <xf numFmtId="0" fontId="7" fillId="0" borderId="8" xfId="0" applyNumberFormat="1" applyFont="1" applyFill="1" applyBorder="1" applyAlignment="1" applyProtection="1">
      <alignment horizontal="right" vertical="center"/>
    </xf>
    <xf numFmtId="4" fontId="5" fillId="0" borderId="47" xfId="0" applyNumberFormat="1" applyFont="1" applyFill="1" applyBorder="1" applyAlignment="1" applyProtection="1">
      <alignment horizontal="right" vertical="center" wrapText="1"/>
    </xf>
    <xf numFmtId="4" fontId="5" fillId="0" borderId="8"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protection hidden="1"/>
    </xf>
    <xf numFmtId="4" fontId="7" fillId="0" borderId="0"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4" fontId="7" fillId="0" borderId="0" xfId="0" applyNumberFormat="1" applyFont="1" applyFill="1" applyBorder="1" applyAlignment="1" applyProtection="1">
      <alignment horizontal="right" vertical="center" wrapText="1"/>
      <protection hidden="1"/>
    </xf>
    <xf numFmtId="0" fontId="6" fillId="0" borderId="0" xfId="0" applyFont="1" applyBorder="1" applyAlignment="1" applyProtection="1">
      <alignment vertical="center" wrapText="1"/>
      <protection hidden="1"/>
    </xf>
    <xf numFmtId="0" fontId="47" fillId="0" borderId="0" xfId="84" applyFill="1" applyBorder="1" applyAlignment="1" applyProtection="1">
      <alignment horizontal="left" vertical="center" wrapText="1"/>
      <protection hidden="1"/>
    </xf>
    <xf numFmtId="0" fontId="7" fillId="2" borderId="15" xfId="0" applyFont="1" applyFill="1" applyBorder="1" applyAlignment="1" applyProtection="1">
      <alignment horizontal="justify" vertical="center" wrapText="1"/>
    </xf>
    <xf numFmtId="0" fontId="7" fillId="2" borderId="15" xfId="0" applyFont="1" applyFill="1" applyBorder="1" applyAlignment="1" applyProtection="1">
      <alignment horizontal="center" vertical="center"/>
    </xf>
    <xf numFmtId="17" fontId="6" fillId="0" borderId="0" xfId="0" applyNumberFormat="1" applyFont="1" applyFill="1" applyAlignment="1" applyProtection="1">
      <alignment vertical="center" wrapText="1"/>
      <protection hidden="1"/>
    </xf>
    <xf numFmtId="4" fontId="7" fillId="2" borderId="15" xfId="0" applyNumberFormat="1" applyFont="1" applyFill="1" applyBorder="1" applyAlignment="1" applyProtection="1">
      <alignment horizontal="right" vertical="center"/>
    </xf>
    <xf numFmtId="4" fontId="5" fillId="0" borderId="38" xfId="0" applyNumberFormat="1" applyFont="1" applyFill="1" applyBorder="1" applyAlignment="1" applyProtection="1">
      <alignment horizontal="right" vertical="center" wrapText="1"/>
    </xf>
    <xf numFmtId="4" fontId="5" fillId="0" borderId="7"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protection hidden="1"/>
    </xf>
    <xf numFmtId="4" fontId="5" fillId="0" borderId="19" xfId="0" applyNumberFormat="1" applyFont="1" applyFill="1" applyBorder="1" applyAlignment="1" applyProtection="1">
      <alignment horizontal="right" vertical="center"/>
    </xf>
    <xf numFmtId="4" fontId="7" fillId="0" borderId="19" xfId="82" applyNumberFormat="1" applyFont="1" applyFill="1" applyBorder="1" applyAlignment="1" applyProtection="1">
      <alignment horizontal="right" vertical="center"/>
    </xf>
    <xf numFmtId="2" fontId="7" fillId="0" borderId="15" xfId="4" applyNumberFormat="1" applyFont="1" applyFill="1" applyBorder="1" applyAlignment="1" applyProtection="1">
      <alignment horizontal="justify" vertical="center" wrapText="1"/>
    </xf>
    <xf numFmtId="4" fontId="7" fillId="2" borderId="19" xfId="0" applyNumberFormat="1" applyFont="1" applyFill="1" applyBorder="1" applyAlignment="1" applyProtection="1">
      <alignment horizontal="right" vertical="center"/>
    </xf>
    <xf numFmtId="2" fontId="7" fillId="0" borderId="15" xfId="4" applyNumberFormat="1" applyFont="1" applyFill="1" applyBorder="1" applyAlignment="1" applyProtection="1">
      <alignment horizontal="center" vertical="center"/>
    </xf>
    <xf numFmtId="4" fontId="5" fillId="0" borderId="19" xfId="14" applyNumberFormat="1" applyFont="1" applyFill="1" applyBorder="1" applyAlignment="1" applyProtection="1">
      <alignment horizontal="right" vertical="center"/>
    </xf>
    <xf numFmtId="4" fontId="5" fillId="0" borderId="19" xfId="82" applyNumberFormat="1" applyFont="1" applyFill="1" applyBorder="1" applyAlignment="1" applyProtection="1">
      <alignment horizontal="right" vertical="center"/>
    </xf>
    <xf numFmtId="4" fontId="7" fillId="0" borderId="41" xfId="0" applyNumberFormat="1" applyFont="1" applyFill="1" applyBorder="1" applyAlignment="1" applyProtection="1">
      <alignment horizontal="right" vertical="center"/>
    </xf>
    <xf numFmtId="4" fontId="7" fillId="0" borderId="19" xfId="0" applyNumberFormat="1" applyFont="1" applyFill="1" applyBorder="1" applyAlignment="1" applyProtection="1">
      <alignment horizontal="right" vertical="center" wrapText="1"/>
      <protection locked="0"/>
    </xf>
    <xf numFmtId="4" fontId="7" fillId="2" borderId="19" xfId="0" applyNumberFormat="1" applyFont="1" applyFill="1" applyBorder="1" applyAlignment="1" applyProtection="1">
      <alignment horizontal="right" vertical="center" wrapText="1"/>
      <protection locked="0"/>
    </xf>
    <xf numFmtId="4" fontId="7" fillId="0" borderId="40" xfId="14" applyNumberFormat="1" applyFont="1" applyFill="1" applyBorder="1" applyAlignment="1" applyProtection="1">
      <alignment horizontal="right" vertical="center" wrapText="1"/>
      <protection locked="0"/>
    </xf>
    <xf numFmtId="0" fontId="5" fillId="0" borderId="8" xfId="0" applyFont="1" applyFill="1" applyBorder="1" applyAlignment="1" applyProtection="1">
      <alignment horizontal="right" vertical="center" wrapText="1"/>
    </xf>
    <xf numFmtId="0" fontId="5" fillId="0" borderId="46"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43" xfId="0" applyFont="1" applyFill="1" applyBorder="1" applyAlignment="1" applyProtection="1">
      <alignment horizontal="right" vertical="center" wrapText="1"/>
    </xf>
    <xf numFmtId="4" fontId="5" fillId="0" borderId="38" xfId="0" applyNumberFormat="1" applyFont="1" applyFill="1" applyBorder="1" applyAlignment="1" applyProtection="1">
      <alignment horizontal="right" vertical="center" wrapText="1"/>
    </xf>
    <xf numFmtId="4" fontId="5" fillId="0" borderId="39" xfId="0" applyNumberFormat="1" applyFont="1" applyFill="1" applyBorder="1" applyAlignment="1" applyProtection="1">
      <alignment horizontal="right" vertical="center" wrapText="1"/>
    </xf>
    <xf numFmtId="4" fontId="5" fillId="0" borderId="7" xfId="0" applyNumberFormat="1" applyFont="1" applyFill="1" applyBorder="1" applyAlignment="1" applyProtection="1">
      <alignment horizontal="right" vertical="center" wrapText="1"/>
    </xf>
    <xf numFmtId="4" fontId="5" fillId="0" borderId="44" xfId="0" applyNumberFormat="1" applyFont="1" applyFill="1" applyBorder="1" applyAlignment="1" applyProtection="1">
      <alignment horizontal="right" vertical="center" wrapText="1"/>
    </xf>
    <xf numFmtId="0" fontId="9" fillId="0" borderId="0" xfId="0" applyFont="1" applyFill="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4" fontId="10" fillId="0" borderId="15" xfId="0" applyNumberFormat="1" applyFont="1" applyFill="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0" fontId="10" fillId="0" borderId="15" xfId="0" applyFont="1" applyFill="1" applyBorder="1" applyAlignment="1" applyProtection="1">
      <alignment horizontal="right" vertical="center" wrapText="1"/>
      <protection hidden="1"/>
    </xf>
    <xf numFmtId="0" fontId="10" fillId="0" borderId="18"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4" fontId="10" fillId="0" borderId="32" xfId="0" applyNumberFormat="1" applyFont="1" applyFill="1" applyBorder="1" applyAlignment="1" applyProtection="1">
      <alignment horizontal="center" vertical="center" wrapText="1"/>
      <protection hidden="1"/>
    </xf>
    <xf numFmtId="4" fontId="10" fillId="0" borderId="33" xfId="0" applyNumberFormat="1" applyFont="1" applyFill="1" applyBorder="1" applyAlignment="1" applyProtection="1">
      <alignment horizontal="center" vertical="center" wrapText="1"/>
      <protection hidden="1"/>
    </xf>
    <xf numFmtId="0" fontId="10" fillId="0" borderId="35" xfId="0" applyFont="1" applyFill="1" applyBorder="1" applyAlignment="1" applyProtection="1">
      <alignment horizontal="center" vertical="center" wrapText="1"/>
      <protection hidden="1"/>
    </xf>
    <xf numFmtId="0" fontId="10" fillId="0" borderId="22" xfId="0" applyFont="1" applyFill="1" applyBorder="1" applyAlignment="1" applyProtection="1">
      <alignment horizontal="center" vertical="center" wrapText="1"/>
      <protection hidden="1"/>
    </xf>
    <xf numFmtId="4" fontId="10" fillId="0" borderId="35" xfId="0" applyNumberFormat="1" applyFont="1" applyFill="1" applyBorder="1" applyAlignment="1" applyProtection="1">
      <alignment horizontal="center" vertical="center" wrapText="1"/>
      <protection hidden="1"/>
    </xf>
    <xf numFmtId="4" fontId="10" fillId="0" borderId="19"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4" fontId="11" fillId="0" borderId="1" xfId="0" applyNumberFormat="1" applyFont="1" applyFill="1" applyBorder="1" applyAlignment="1" applyProtection="1">
      <alignment horizontal="right" vertical="center" wrapText="1"/>
      <protection hidden="1"/>
    </xf>
    <xf numFmtId="4" fontId="10" fillId="0" borderId="1" xfId="0" applyNumberFormat="1" applyFont="1" applyFill="1" applyBorder="1" applyAlignment="1" applyProtection="1">
      <alignment horizontal="right" vertical="center" wrapText="1"/>
      <protection hidden="1"/>
    </xf>
    <xf numFmtId="0" fontId="5" fillId="0" borderId="0" xfId="0" applyFont="1" applyFill="1" applyAlignment="1" applyProtection="1">
      <alignment horizontal="left" vertical="center"/>
      <protection hidden="1"/>
    </xf>
    <xf numFmtId="0" fontId="24" fillId="0" borderId="0" xfId="0" applyFont="1" applyBorder="1" applyAlignment="1" applyProtection="1">
      <alignment horizontal="center" vertical="center"/>
      <protection hidden="1"/>
    </xf>
    <xf numFmtId="0" fontId="19" fillId="3"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cellXfs>
  <cellStyles count="85">
    <cellStyle name="20% - Ênfase1 2" xfId="32"/>
    <cellStyle name="20% - Ênfase2 2" xfId="33"/>
    <cellStyle name="20% - Ênfase3 2" xfId="34"/>
    <cellStyle name="20% - Ênfase4 2" xfId="35"/>
    <cellStyle name="20% - Ênfase5 2" xfId="36"/>
    <cellStyle name="20% - Ênfase6 2" xfId="37"/>
    <cellStyle name="40% - Ênfase1 2" xfId="38"/>
    <cellStyle name="40% - Ênfase2 2" xfId="39"/>
    <cellStyle name="40% - Ênfase3 2" xfId="40"/>
    <cellStyle name="40% - Ênfase4 2" xfId="41"/>
    <cellStyle name="40% - Ênfase5 2" xfId="42"/>
    <cellStyle name="40% - Ênfase6 2" xfId="43"/>
    <cellStyle name="60% - Ênfase1 2" xfId="44"/>
    <cellStyle name="60% - Ênfase2 2" xfId="45"/>
    <cellStyle name="60% - Ênfase3 2" xfId="46"/>
    <cellStyle name="60% - Ênfase4 2" xfId="47"/>
    <cellStyle name="60% - Ênfase5 2" xfId="48"/>
    <cellStyle name="60% - Ênfase6 2" xfId="49"/>
    <cellStyle name="Bom" xfId="82" builtinId="26"/>
    <cellStyle name="Bom 2" xfId="50"/>
    <cellStyle name="Cálculo 2" xfId="51"/>
    <cellStyle name="Célula de Verificação 2" xfId="52"/>
    <cellStyle name="Célula Vinculada 2" xfId="53"/>
    <cellStyle name="Comma 2" xfId="29"/>
    <cellStyle name="Currency 2" xfId="30"/>
    <cellStyle name="Ênfase1 2" xfId="54"/>
    <cellStyle name="Ênfase2 2" xfId="55"/>
    <cellStyle name="Ênfase3 2" xfId="56"/>
    <cellStyle name="Ênfase4 2" xfId="57"/>
    <cellStyle name="Ênfase5 2" xfId="58"/>
    <cellStyle name="Ênfase6 2" xfId="59"/>
    <cellStyle name="Entrada 2" xfId="60"/>
    <cellStyle name="Euro" xfId="61"/>
    <cellStyle name="Hiperlink" xfId="84" builtinId="8"/>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Hiperlink Visitado" xfId="81" builtinId="9" hidden="1"/>
    <cellStyle name="Incorreto 2" xfId="62"/>
    <cellStyle name="Moeda 2" xfId="1"/>
    <cellStyle name="Moeda 3" xfId="2"/>
    <cellStyle name="Neutra" xfId="83" builtinId="28"/>
    <cellStyle name="Neutra 2" xfId="63"/>
    <cellStyle name="Normal" xfId="0" builtinId="0"/>
    <cellStyle name="Normal 2" xfId="3"/>
    <cellStyle name="Normal 2 2" xfId="4"/>
    <cellStyle name="Normal 3" xfId="5"/>
    <cellStyle name="Normal 3 2" xfId="11"/>
    <cellStyle name="Normal 5 2" xfId="6"/>
    <cellStyle name="Nota 2" xfId="64"/>
    <cellStyle name="Percent 2" xfId="31"/>
    <cellStyle name="Porcentagem" xfId="10" builtinId="5"/>
    <cellStyle name="Porcentagem 2" xfId="12"/>
    <cellStyle name="Saída 2" xfId="65"/>
    <cellStyle name="TableStyleLight1" xfId="13"/>
    <cellStyle name="Texto de Aviso 2" xfId="66"/>
    <cellStyle name="Texto Explicativo 2" xfId="67"/>
    <cellStyle name="Título 1 1" xfId="68"/>
    <cellStyle name="Título 1 2" xfId="69"/>
    <cellStyle name="Título 2 2" xfId="70"/>
    <cellStyle name="Título 3 2" xfId="71"/>
    <cellStyle name="Título 4 2" xfId="72"/>
    <cellStyle name="Total 2" xfId="73"/>
    <cellStyle name="Vírgula" xfId="14" builtinId="3"/>
    <cellStyle name="Vírgula 2" xfId="7"/>
    <cellStyle name="Vírgula 3" xfId="8"/>
    <cellStyle name="Vírgula 4" xfId="9"/>
  </cellStyles>
  <dxfs count="8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769"/>
  <sheetViews>
    <sheetView showGridLines="0" tabSelected="1" zoomScaleNormal="100" zoomScaleSheetLayoutView="100" zoomScalePageLayoutView="85" workbookViewId="0">
      <selection activeCell="B7" sqref="B7"/>
    </sheetView>
  </sheetViews>
  <sheetFormatPr defaultColWidth="11.42578125" defaultRowHeight="15" x14ac:dyDescent="0.2"/>
  <cols>
    <col min="1" max="1" width="10.28515625" style="16" customWidth="1"/>
    <col min="2" max="2" width="76.28515625" style="17" customWidth="1"/>
    <col min="3" max="3" width="9.7109375" style="88" customWidth="1"/>
    <col min="4" max="4" width="6.7109375" style="18" customWidth="1"/>
    <col min="5" max="7" width="11.7109375" style="19" customWidth="1"/>
    <col min="8" max="227" width="11.42578125" style="6" customWidth="1"/>
    <col min="228" max="228" width="56.28515625" style="6" customWidth="1"/>
    <col min="229" max="16384" width="11.42578125" style="6"/>
  </cols>
  <sheetData>
    <row r="1" spans="1:236" ht="18.75" x14ac:dyDescent="0.2">
      <c r="A1" s="200" t="s">
        <v>19</v>
      </c>
      <c r="B1" s="200"/>
      <c r="C1" s="200"/>
      <c r="D1" s="200"/>
      <c r="E1" s="200"/>
      <c r="F1" s="200"/>
      <c r="G1" s="200"/>
    </row>
    <row r="2" spans="1:236" x14ac:dyDescent="0.2">
      <c r="A2" s="219" t="s">
        <v>886</v>
      </c>
      <c r="B2" s="219"/>
      <c r="C2" s="219"/>
      <c r="D2" s="75"/>
      <c r="E2" s="217" t="s">
        <v>16</v>
      </c>
      <c r="F2" s="217"/>
      <c r="G2" s="7">
        <f>BDI!D21</f>
        <v>0.25</v>
      </c>
    </row>
    <row r="3" spans="1:236" x14ac:dyDescent="0.2">
      <c r="A3" s="219" t="s">
        <v>887</v>
      </c>
      <c r="B3" s="219"/>
      <c r="C3" s="219"/>
      <c r="D3" s="75"/>
      <c r="E3" s="217" t="s">
        <v>144</v>
      </c>
      <c r="F3" s="217"/>
      <c r="G3" s="7">
        <v>1.1061000000000001</v>
      </c>
    </row>
    <row r="4" spans="1:236" x14ac:dyDescent="0.2">
      <c r="A4" s="219" t="s">
        <v>888</v>
      </c>
      <c r="B4" s="219"/>
      <c r="C4" s="219"/>
      <c r="D4" s="75"/>
      <c r="E4" s="218" t="s">
        <v>7</v>
      </c>
      <c r="F4" s="218"/>
      <c r="G4" s="83"/>
    </row>
    <row r="5" spans="1:236" ht="15.75" thickBot="1" x14ac:dyDescent="0.25">
      <c r="A5" s="216"/>
      <c r="B5" s="216"/>
      <c r="C5" s="216"/>
      <c r="D5" s="216"/>
      <c r="E5" s="216"/>
      <c r="F5" s="216"/>
      <c r="G5" s="216"/>
    </row>
    <row r="6" spans="1:236" s="9" customFormat="1" ht="15.75" thickBot="1" x14ac:dyDescent="0.25">
      <c r="A6" s="203" t="s">
        <v>21</v>
      </c>
      <c r="B6" s="203"/>
      <c r="C6" s="203"/>
      <c r="D6" s="203"/>
      <c r="E6" s="203"/>
      <c r="F6" s="203"/>
      <c r="G6" s="203"/>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row>
    <row r="7" spans="1:236" s="12" customFormat="1" ht="22.5" x14ac:dyDescent="0.2">
      <c r="A7" s="36" t="s">
        <v>5</v>
      </c>
      <c r="B7" s="76"/>
      <c r="C7" s="82" t="s">
        <v>6</v>
      </c>
      <c r="D7" s="208"/>
      <c r="E7" s="208"/>
      <c r="F7" s="82" t="s">
        <v>13</v>
      </c>
      <c r="G7" s="84"/>
      <c r="H7" s="10"/>
      <c r="I7" s="10"/>
      <c r="J7" s="10"/>
      <c r="K7" s="10"/>
      <c r="L7" s="10"/>
      <c r="M7" s="10"/>
      <c r="N7" s="10"/>
      <c r="O7" s="11"/>
      <c r="P7" s="10"/>
      <c r="Q7" s="10"/>
      <c r="R7" s="10"/>
      <c r="S7" s="10"/>
      <c r="T7" s="10"/>
      <c r="U7" s="10"/>
      <c r="V7" s="10"/>
      <c r="W7" s="11"/>
      <c r="X7" s="10"/>
      <c r="Y7" s="10"/>
      <c r="Z7" s="10"/>
      <c r="AA7" s="10"/>
      <c r="AB7" s="10"/>
      <c r="AC7" s="10"/>
      <c r="AD7" s="10"/>
      <c r="AE7" s="11"/>
      <c r="AF7" s="10"/>
      <c r="AG7" s="10"/>
      <c r="AH7" s="10"/>
      <c r="AI7" s="10"/>
      <c r="AJ7" s="10"/>
      <c r="AK7" s="10"/>
      <c r="AL7" s="10"/>
      <c r="AM7" s="11"/>
      <c r="AN7" s="10"/>
      <c r="AO7" s="10"/>
      <c r="AP7" s="10"/>
      <c r="AQ7" s="10"/>
      <c r="AR7" s="10"/>
      <c r="AS7" s="10"/>
      <c r="AT7" s="10"/>
      <c r="AU7" s="11"/>
      <c r="AV7" s="10"/>
      <c r="AW7" s="10"/>
      <c r="AX7" s="10"/>
      <c r="AY7" s="10"/>
      <c r="AZ7" s="10"/>
      <c r="BA7" s="10"/>
      <c r="BB7" s="10"/>
      <c r="BC7" s="11"/>
      <c r="BD7" s="10"/>
      <c r="BE7" s="10"/>
      <c r="BF7" s="10"/>
      <c r="BG7" s="10"/>
      <c r="BH7" s="10"/>
      <c r="BI7" s="10"/>
      <c r="BJ7" s="10"/>
      <c r="BK7" s="11"/>
      <c r="BL7" s="10"/>
      <c r="BM7" s="10"/>
      <c r="BN7" s="10"/>
      <c r="BO7" s="10"/>
      <c r="BP7" s="10"/>
      <c r="BQ7" s="10"/>
      <c r="BR7" s="10"/>
      <c r="BS7" s="11"/>
      <c r="BT7" s="10"/>
      <c r="BU7" s="10"/>
      <c r="BV7" s="10"/>
      <c r="BW7" s="10"/>
      <c r="BX7" s="10"/>
      <c r="BY7" s="10"/>
      <c r="BZ7" s="10"/>
      <c r="CA7" s="11"/>
      <c r="CB7" s="10"/>
      <c r="CC7" s="10"/>
      <c r="CD7" s="10"/>
      <c r="CE7" s="10"/>
      <c r="CF7" s="10"/>
      <c r="CG7" s="10"/>
      <c r="CH7" s="10"/>
      <c r="CI7" s="11"/>
      <c r="CJ7" s="10"/>
      <c r="CK7" s="10"/>
      <c r="CL7" s="10"/>
      <c r="CM7" s="10"/>
      <c r="CN7" s="10"/>
      <c r="CO7" s="10"/>
      <c r="CP7" s="10"/>
      <c r="CQ7" s="11"/>
      <c r="CR7" s="10"/>
      <c r="CS7" s="10"/>
      <c r="CT7" s="10"/>
      <c r="CU7" s="10"/>
      <c r="CV7" s="10"/>
      <c r="CW7" s="10"/>
      <c r="CX7" s="10"/>
      <c r="CY7" s="11"/>
      <c r="CZ7" s="10"/>
      <c r="DA7" s="10"/>
      <c r="DB7" s="10"/>
      <c r="DC7" s="10"/>
      <c r="DD7" s="10"/>
      <c r="DE7" s="10"/>
      <c r="DF7" s="10"/>
      <c r="DG7" s="11"/>
      <c r="DH7" s="10"/>
      <c r="DI7" s="10"/>
      <c r="DJ7" s="10"/>
      <c r="DK7" s="10"/>
      <c r="DL7" s="10"/>
      <c r="DM7" s="10"/>
      <c r="DN7" s="10"/>
      <c r="DO7" s="11"/>
      <c r="DP7" s="10"/>
      <c r="DQ7" s="10"/>
      <c r="DR7" s="10"/>
      <c r="DS7" s="10"/>
      <c r="DT7" s="10"/>
      <c r="DU7" s="10"/>
      <c r="DV7" s="10"/>
      <c r="DW7" s="11"/>
      <c r="DX7" s="10"/>
      <c r="DY7" s="10"/>
      <c r="DZ7" s="10"/>
      <c r="EA7" s="10"/>
      <c r="EB7" s="10"/>
      <c r="EC7" s="10"/>
      <c r="ED7" s="10"/>
      <c r="EE7" s="11"/>
      <c r="EF7" s="10"/>
      <c r="EG7" s="10"/>
      <c r="EH7" s="10"/>
      <c r="EI7" s="10"/>
      <c r="EJ7" s="10"/>
      <c r="EK7" s="10"/>
      <c r="EL7" s="10"/>
      <c r="EM7" s="11"/>
      <c r="EN7" s="10"/>
      <c r="EO7" s="10"/>
      <c r="EP7" s="10"/>
      <c r="EQ7" s="10"/>
      <c r="ER7" s="10"/>
      <c r="ES7" s="10"/>
      <c r="ET7" s="10"/>
      <c r="EU7" s="11"/>
      <c r="EV7" s="10"/>
      <c r="EW7" s="10"/>
      <c r="EX7" s="10"/>
      <c r="EY7" s="10"/>
      <c r="EZ7" s="10"/>
      <c r="FA7" s="10"/>
      <c r="FB7" s="10"/>
      <c r="FC7" s="11"/>
      <c r="FD7" s="10"/>
      <c r="FE7" s="10"/>
      <c r="FF7" s="10"/>
      <c r="FG7" s="10"/>
      <c r="FH7" s="10"/>
      <c r="FI7" s="10"/>
      <c r="FJ7" s="10"/>
      <c r="FK7" s="11"/>
      <c r="FL7" s="10"/>
      <c r="FM7" s="10"/>
      <c r="FN7" s="10"/>
      <c r="FO7" s="10"/>
      <c r="FP7" s="10"/>
      <c r="FQ7" s="10"/>
      <c r="FR7" s="10"/>
      <c r="FS7" s="11"/>
      <c r="FT7" s="10"/>
      <c r="FU7" s="10"/>
      <c r="FV7" s="10"/>
      <c r="FW7" s="10"/>
      <c r="FX7" s="10"/>
      <c r="FY7" s="10"/>
      <c r="FZ7" s="10"/>
      <c r="GA7" s="11"/>
      <c r="GB7" s="10"/>
      <c r="GC7" s="10"/>
      <c r="GD7" s="10"/>
      <c r="GE7" s="10"/>
      <c r="GF7" s="10"/>
      <c r="GG7" s="10"/>
      <c r="GH7" s="10"/>
      <c r="GI7" s="11"/>
      <c r="GJ7" s="10"/>
      <c r="GK7" s="10"/>
      <c r="GL7" s="10"/>
      <c r="GM7" s="10"/>
      <c r="GN7" s="10"/>
      <c r="GO7" s="10"/>
      <c r="GP7" s="10"/>
      <c r="GQ7" s="11"/>
      <c r="GR7" s="10"/>
      <c r="GS7" s="10"/>
      <c r="GT7" s="10"/>
      <c r="GU7" s="10"/>
      <c r="GV7" s="10"/>
      <c r="GW7" s="10"/>
      <c r="GX7" s="10"/>
      <c r="GY7" s="11"/>
      <c r="GZ7" s="10"/>
      <c r="HA7" s="10"/>
      <c r="HB7" s="10"/>
      <c r="HC7" s="10"/>
      <c r="HD7" s="10"/>
      <c r="HE7" s="10"/>
      <c r="HF7" s="10"/>
      <c r="HG7" s="11"/>
      <c r="HH7" s="10"/>
      <c r="HI7" s="10"/>
      <c r="HJ7" s="10"/>
      <c r="HK7" s="10"/>
      <c r="HL7" s="10"/>
      <c r="HM7" s="10"/>
      <c r="HN7" s="10"/>
      <c r="HO7" s="11"/>
      <c r="HP7" s="10"/>
      <c r="HQ7" s="10"/>
      <c r="HR7" s="10"/>
      <c r="HS7" s="10"/>
      <c r="HT7" s="10"/>
      <c r="HU7" s="10"/>
      <c r="HV7" s="10"/>
      <c r="HW7" s="11"/>
      <c r="HX7" s="10"/>
      <c r="HY7" s="10"/>
      <c r="HZ7" s="10"/>
      <c r="IA7" s="10"/>
      <c r="IB7" s="10"/>
    </row>
    <row r="8" spans="1:236" s="12" customFormat="1" ht="13.5" thickBot="1" x14ac:dyDescent="0.25">
      <c r="A8" s="37" t="s">
        <v>20</v>
      </c>
      <c r="B8" s="77"/>
      <c r="C8" s="86" t="s">
        <v>3</v>
      </c>
      <c r="D8" s="209"/>
      <c r="E8" s="209"/>
      <c r="F8" s="209"/>
      <c r="G8" s="209"/>
      <c r="H8" s="11"/>
      <c r="I8" s="10"/>
      <c r="J8" s="10"/>
      <c r="K8" s="11"/>
      <c r="L8" s="11"/>
      <c r="M8" s="10"/>
      <c r="N8" s="10"/>
      <c r="O8" s="11"/>
      <c r="P8" s="11"/>
      <c r="Q8" s="10"/>
      <c r="R8" s="10"/>
      <c r="S8" s="11"/>
      <c r="T8" s="11"/>
      <c r="U8" s="10"/>
      <c r="V8" s="10"/>
      <c r="W8" s="11"/>
      <c r="X8" s="11"/>
      <c r="Y8" s="10"/>
      <c r="Z8" s="10"/>
      <c r="AA8" s="11"/>
      <c r="AB8" s="11"/>
      <c r="AC8" s="10"/>
      <c r="AD8" s="10"/>
      <c r="AE8" s="11"/>
      <c r="AF8" s="11"/>
      <c r="AG8" s="10"/>
      <c r="AH8" s="10"/>
      <c r="AI8" s="11"/>
      <c r="AJ8" s="11"/>
      <c r="AK8" s="10"/>
      <c r="AL8" s="10"/>
      <c r="AM8" s="11"/>
      <c r="AN8" s="11"/>
      <c r="AO8" s="10"/>
      <c r="AP8" s="10"/>
      <c r="AQ8" s="11"/>
      <c r="AR8" s="11"/>
      <c r="AS8" s="10"/>
      <c r="AT8" s="10"/>
      <c r="AU8" s="11"/>
      <c r="AV8" s="11"/>
      <c r="AW8" s="10"/>
      <c r="AX8" s="10"/>
      <c r="AY8" s="11"/>
      <c r="AZ8" s="11"/>
      <c r="BA8" s="10"/>
      <c r="BB8" s="10"/>
      <c r="BC8" s="11"/>
      <c r="BD8" s="11"/>
      <c r="BE8" s="10"/>
      <c r="BF8" s="10"/>
      <c r="BG8" s="11"/>
      <c r="BH8" s="11"/>
      <c r="BI8" s="10"/>
      <c r="BJ8" s="10"/>
      <c r="BK8" s="11"/>
      <c r="BL8" s="11"/>
      <c r="BM8" s="10"/>
      <c r="BN8" s="10"/>
      <c r="BO8" s="11"/>
      <c r="BP8" s="11"/>
      <c r="BQ8" s="10"/>
      <c r="BR8" s="10"/>
      <c r="BS8" s="11"/>
      <c r="BT8" s="11"/>
      <c r="BU8" s="10"/>
      <c r="BV8" s="10"/>
      <c r="BW8" s="11"/>
      <c r="BX8" s="11"/>
      <c r="BY8" s="10"/>
      <c r="BZ8" s="10"/>
      <c r="CA8" s="11"/>
      <c r="CB8" s="11"/>
      <c r="CC8" s="10"/>
      <c r="CD8" s="10"/>
      <c r="CE8" s="11"/>
      <c r="CF8" s="11"/>
      <c r="CG8" s="10"/>
      <c r="CH8" s="10"/>
      <c r="CI8" s="11"/>
      <c r="CJ8" s="11"/>
      <c r="CK8" s="10"/>
      <c r="CL8" s="10"/>
      <c r="CM8" s="11"/>
      <c r="CN8" s="11"/>
      <c r="CO8" s="10"/>
      <c r="CP8" s="10"/>
      <c r="CQ8" s="11"/>
      <c r="CR8" s="11"/>
      <c r="CS8" s="10"/>
      <c r="CT8" s="10"/>
      <c r="CU8" s="11"/>
      <c r="CV8" s="11"/>
      <c r="CW8" s="10"/>
      <c r="CX8" s="10"/>
      <c r="CY8" s="11"/>
      <c r="CZ8" s="11"/>
      <c r="DA8" s="10"/>
      <c r="DB8" s="10"/>
      <c r="DC8" s="11"/>
      <c r="DD8" s="11"/>
      <c r="DE8" s="10"/>
      <c r="DF8" s="10"/>
      <c r="DG8" s="11"/>
      <c r="DH8" s="11"/>
      <c r="DI8" s="10"/>
      <c r="DJ8" s="10"/>
      <c r="DK8" s="11"/>
      <c r="DL8" s="11"/>
      <c r="DM8" s="10"/>
      <c r="DN8" s="10"/>
      <c r="DO8" s="11"/>
      <c r="DP8" s="11"/>
      <c r="DQ8" s="10"/>
      <c r="DR8" s="10"/>
      <c r="DS8" s="11"/>
      <c r="DT8" s="11"/>
      <c r="DU8" s="10"/>
      <c r="DV8" s="10"/>
      <c r="DW8" s="11"/>
      <c r="DX8" s="11"/>
      <c r="DY8" s="10"/>
      <c r="DZ8" s="10"/>
      <c r="EA8" s="11"/>
      <c r="EB8" s="11"/>
      <c r="EC8" s="10"/>
      <c r="ED8" s="10"/>
      <c r="EE8" s="11"/>
      <c r="EF8" s="11"/>
      <c r="EG8" s="10"/>
      <c r="EH8" s="10"/>
      <c r="EI8" s="11"/>
      <c r="EJ8" s="11"/>
      <c r="EK8" s="10"/>
      <c r="EL8" s="10"/>
      <c r="EM8" s="11"/>
      <c r="EN8" s="11"/>
      <c r="EO8" s="10"/>
      <c r="EP8" s="10"/>
      <c r="EQ8" s="11"/>
      <c r="ER8" s="11"/>
      <c r="ES8" s="10"/>
      <c r="ET8" s="10"/>
      <c r="EU8" s="11"/>
      <c r="EV8" s="11"/>
      <c r="EW8" s="10"/>
      <c r="EX8" s="10"/>
      <c r="EY8" s="11"/>
      <c r="EZ8" s="11"/>
      <c r="FA8" s="10"/>
      <c r="FB8" s="10"/>
      <c r="FC8" s="11"/>
      <c r="FD8" s="11"/>
      <c r="FE8" s="10"/>
      <c r="FF8" s="10"/>
      <c r="FG8" s="11"/>
      <c r="FH8" s="11"/>
      <c r="FI8" s="10"/>
      <c r="FJ8" s="10"/>
      <c r="FK8" s="11"/>
      <c r="FL8" s="11"/>
      <c r="FM8" s="10"/>
      <c r="FN8" s="10"/>
      <c r="FO8" s="11"/>
      <c r="FP8" s="11"/>
      <c r="FQ8" s="10"/>
      <c r="FR8" s="10"/>
      <c r="FS8" s="11"/>
      <c r="FT8" s="11"/>
      <c r="FU8" s="10"/>
      <c r="FV8" s="10"/>
      <c r="FW8" s="11"/>
      <c r="FX8" s="11"/>
      <c r="FY8" s="10"/>
      <c r="FZ8" s="10"/>
      <c r="GA8" s="11"/>
      <c r="GB8" s="11"/>
      <c r="GC8" s="10"/>
      <c r="GD8" s="10"/>
      <c r="GE8" s="11"/>
      <c r="GF8" s="11"/>
      <c r="GG8" s="10"/>
      <c r="GH8" s="10"/>
      <c r="GI8" s="11"/>
      <c r="GJ8" s="11"/>
      <c r="GK8" s="10"/>
      <c r="GL8" s="10"/>
      <c r="GM8" s="11"/>
      <c r="GN8" s="11"/>
      <c r="GO8" s="10"/>
      <c r="GP8" s="10"/>
      <c r="GQ8" s="11"/>
      <c r="GR8" s="11"/>
      <c r="GS8" s="10"/>
      <c r="GT8" s="10"/>
      <c r="GU8" s="11"/>
      <c r="GV8" s="11"/>
      <c r="GW8" s="10"/>
      <c r="GX8" s="10"/>
      <c r="GY8" s="11"/>
      <c r="GZ8" s="11"/>
      <c r="HA8" s="10"/>
      <c r="HB8" s="10"/>
      <c r="HC8" s="11"/>
      <c r="HD8" s="11"/>
      <c r="HE8" s="10"/>
      <c r="HF8" s="10"/>
      <c r="HG8" s="11"/>
      <c r="HH8" s="11"/>
      <c r="HI8" s="10"/>
      <c r="HJ8" s="10"/>
      <c r="HK8" s="11"/>
      <c r="HL8" s="11"/>
      <c r="HM8" s="10"/>
      <c r="HN8" s="10"/>
      <c r="HO8" s="11"/>
      <c r="HP8" s="11"/>
      <c r="HQ8" s="10"/>
      <c r="HR8" s="10"/>
      <c r="HS8" s="11"/>
      <c r="HT8" s="11"/>
      <c r="HU8" s="10"/>
      <c r="HV8" s="10"/>
      <c r="HW8" s="11"/>
      <c r="HX8" s="11"/>
      <c r="HY8" s="10"/>
      <c r="HZ8" s="10"/>
      <c r="IA8" s="11"/>
      <c r="IB8" s="11"/>
    </row>
    <row r="9" spans="1:236" s="9" customFormat="1" ht="15.75" thickBot="1" x14ac:dyDescent="0.25">
      <c r="A9" s="203" t="s">
        <v>22</v>
      </c>
      <c r="B9" s="203"/>
      <c r="C9" s="203"/>
      <c r="D9" s="203"/>
      <c r="E9" s="203"/>
      <c r="F9" s="203"/>
      <c r="G9" s="203"/>
      <c r="H9" s="13"/>
      <c r="I9" s="8"/>
      <c r="J9" s="8"/>
      <c r="K9" s="13"/>
      <c r="L9" s="13"/>
      <c r="M9" s="8"/>
      <c r="N9" s="8"/>
      <c r="O9" s="13"/>
      <c r="P9" s="13"/>
      <c r="Q9" s="8"/>
      <c r="R9" s="8"/>
      <c r="S9" s="13"/>
      <c r="T9" s="13"/>
      <c r="U9" s="8"/>
      <c r="V9" s="8"/>
      <c r="W9" s="13"/>
      <c r="X9" s="13"/>
      <c r="Y9" s="8"/>
      <c r="Z9" s="8"/>
      <c r="AA9" s="13"/>
      <c r="AB9" s="13"/>
      <c r="AC9" s="8"/>
      <c r="AD9" s="8"/>
      <c r="AE9" s="13"/>
      <c r="AF9" s="13"/>
      <c r="AG9" s="8"/>
      <c r="AH9" s="8"/>
      <c r="AI9" s="13"/>
      <c r="AJ9" s="13"/>
      <c r="AK9" s="8"/>
      <c r="AL9" s="8"/>
      <c r="AM9" s="13"/>
      <c r="AN9" s="13"/>
      <c r="AO9" s="8"/>
      <c r="AP9" s="8"/>
      <c r="AQ9" s="13"/>
      <c r="AR9" s="13"/>
      <c r="AS9" s="8"/>
      <c r="AT9" s="8"/>
      <c r="AU9" s="13"/>
      <c r="AV9" s="13"/>
      <c r="AW9" s="8"/>
      <c r="AX9" s="8"/>
      <c r="AY9" s="13"/>
      <c r="AZ9" s="13"/>
      <c r="BA9" s="8"/>
      <c r="BB9" s="8"/>
      <c r="BC9" s="13"/>
      <c r="BD9" s="13"/>
      <c r="BE9" s="8"/>
      <c r="BF9" s="8"/>
      <c r="BG9" s="13"/>
      <c r="BH9" s="13"/>
      <c r="BI9" s="8"/>
      <c r="BJ9" s="8"/>
      <c r="BK9" s="13"/>
      <c r="BL9" s="13"/>
      <c r="BM9" s="8"/>
      <c r="BN9" s="8"/>
      <c r="BO9" s="13"/>
      <c r="BP9" s="13"/>
      <c r="BQ9" s="8"/>
      <c r="BR9" s="8"/>
      <c r="BS9" s="13"/>
      <c r="BT9" s="13"/>
      <c r="BU9" s="8"/>
      <c r="BV9" s="8"/>
      <c r="BW9" s="13"/>
      <c r="BX9" s="13"/>
      <c r="BY9" s="8"/>
      <c r="BZ9" s="8"/>
      <c r="CA9" s="13"/>
      <c r="CB9" s="13"/>
      <c r="CC9" s="8"/>
      <c r="CD9" s="8"/>
      <c r="CE9" s="13"/>
      <c r="CF9" s="13"/>
      <c r="CG9" s="8"/>
      <c r="CH9" s="8"/>
      <c r="CI9" s="13"/>
      <c r="CJ9" s="13"/>
      <c r="CK9" s="8"/>
      <c r="CL9" s="8"/>
      <c r="CM9" s="13"/>
      <c r="CN9" s="13"/>
      <c r="CO9" s="8"/>
      <c r="CP9" s="8"/>
      <c r="CQ9" s="13"/>
      <c r="CR9" s="13"/>
      <c r="CS9" s="8"/>
      <c r="CT9" s="8"/>
      <c r="CU9" s="13"/>
      <c r="CV9" s="13"/>
      <c r="CW9" s="8"/>
      <c r="CX9" s="8"/>
      <c r="CY9" s="13"/>
      <c r="CZ9" s="13"/>
      <c r="DA9" s="8"/>
      <c r="DB9" s="8"/>
      <c r="DC9" s="13"/>
      <c r="DD9" s="13"/>
      <c r="DE9" s="8"/>
      <c r="DF9" s="8"/>
      <c r="DG9" s="13"/>
      <c r="DH9" s="13"/>
      <c r="DI9" s="8"/>
      <c r="DJ9" s="8"/>
      <c r="DK9" s="13"/>
      <c r="DL9" s="13"/>
      <c r="DM9" s="8"/>
      <c r="DN9" s="8"/>
      <c r="DO9" s="13"/>
      <c r="DP9" s="13"/>
      <c r="DQ9" s="8"/>
      <c r="DR9" s="8"/>
      <c r="DS9" s="13"/>
      <c r="DT9" s="13"/>
      <c r="DU9" s="8"/>
      <c r="DV9" s="8"/>
      <c r="DW9" s="13"/>
      <c r="DX9" s="13"/>
      <c r="DY9" s="8"/>
      <c r="DZ9" s="8"/>
      <c r="EA9" s="13"/>
      <c r="EB9" s="13"/>
      <c r="EC9" s="8"/>
      <c r="ED9" s="8"/>
      <c r="EE9" s="13"/>
      <c r="EF9" s="13"/>
      <c r="EG9" s="8"/>
      <c r="EH9" s="8"/>
      <c r="EI9" s="13"/>
      <c r="EJ9" s="13"/>
      <c r="EK9" s="8"/>
      <c r="EL9" s="8"/>
      <c r="EM9" s="13"/>
      <c r="EN9" s="13"/>
      <c r="EO9" s="8"/>
      <c r="EP9" s="8"/>
      <c r="EQ9" s="13"/>
      <c r="ER9" s="13"/>
      <c r="ES9" s="8"/>
      <c r="ET9" s="8"/>
      <c r="EU9" s="13"/>
      <c r="EV9" s="13"/>
      <c r="EW9" s="8"/>
      <c r="EX9" s="8"/>
      <c r="EY9" s="13"/>
      <c r="EZ9" s="13"/>
      <c r="FA9" s="8"/>
      <c r="FB9" s="8"/>
      <c r="FC9" s="13"/>
      <c r="FD9" s="13"/>
      <c r="FE9" s="8"/>
      <c r="FF9" s="8"/>
      <c r="FG9" s="13"/>
      <c r="FH9" s="13"/>
      <c r="FI9" s="8"/>
      <c r="FJ9" s="8"/>
      <c r="FK9" s="13"/>
      <c r="FL9" s="13"/>
      <c r="FM9" s="8"/>
      <c r="FN9" s="8"/>
      <c r="FO9" s="13"/>
      <c r="FP9" s="13"/>
      <c r="FQ9" s="8"/>
      <c r="FR9" s="8"/>
      <c r="FS9" s="13"/>
      <c r="FT9" s="13"/>
      <c r="FU9" s="8"/>
      <c r="FV9" s="8"/>
      <c r="FW9" s="13"/>
      <c r="FX9" s="13"/>
      <c r="FY9" s="8"/>
      <c r="FZ9" s="8"/>
      <c r="GA9" s="13"/>
      <c r="GB9" s="13"/>
      <c r="GC9" s="8"/>
      <c r="GD9" s="8"/>
      <c r="GE9" s="13"/>
      <c r="GF9" s="13"/>
      <c r="GG9" s="8"/>
      <c r="GH9" s="8"/>
      <c r="GI9" s="13"/>
      <c r="GJ9" s="13"/>
      <c r="GK9" s="8"/>
      <c r="GL9" s="8"/>
      <c r="GM9" s="13"/>
      <c r="GN9" s="13"/>
      <c r="GO9" s="8"/>
      <c r="GP9" s="8"/>
      <c r="GQ9" s="13"/>
      <c r="GR9" s="13"/>
      <c r="GS9" s="8"/>
      <c r="GT9" s="8"/>
      <c r="GU9" s="13"/>
      <c r="GV9" s="13"/>
      <c r="GW9" s="8"/>
      <c r="GX9" s="8"/>
      <c r="GY9" s="13"/>
      <c r="GZ9" s="13"/>
      <c r="HA9" s="8"/>
      <c r="HB9" s="8"/>
      <c r="HC9" s="13"/>
      <c r="HD9" s="13"/>
      <c r="HE9" s="8"/>
      <c r="HF9" s="8"/>
      <c r="HG9" s="13"/>
      <c r="HH9" s="13"/>
      <c r="HI9" s="8"/>
      <c r="HJ9" s="8"/>
      <c r="HK9" s="13"/>
      <c r="HL9" s="13"/>
      <c r="HM9" s="8"/>
      <c r="HN9" s="8"/>
      <c r="HO9" s="13"/>
      <c r="HP9" s="13"/>
      <c r="HQ9" s="8"/>
      <c r="HR9" s="8"/>
      <c r="HS9" s="13"/>
      <c r="HT9" s="13"/>
      <c r="HU9" s="8"/>
      <c r="HV9" s="8"/>
      <c r="HW9" s="13"/>
      <c r="HX9" s="13"/>
      <c r="HY9" s="8"/>
      <c r="HZ9" s="8"/>
      <c r="IA9" s="13"/>
      <c r="IB9" s="13"/>
    </row>
    <row r="10" spans="1:236" x14ac:dyDescent="0.2">
      <c r="A10" s="41" t="s">
        <v>17</v>
      </c>
      <c r="B10" s="42" t="s">
        <v>18</v>
      </c>
      <c r="C10" s="43"/>
      <c r="D10" s="44"/>
      <c r="E10" s="45"/>
      <c r="F10" s="45"/>
      <c r="G10" s="45"/>
    </row>
    <row r="11" spans="1:236" s="9" customFormat="1" x14ac:dyDescent="0.2">
      <c r="A11" s="206" t="s">
        <v>8</v>
      </c>
      <c r="B11" s="201" t="s">
        <v>0</v>
      </c>
      <c r="C11" s="204" t="s">
        <v>1</v>
      </c>
      <c r="D11" s="212" t="s">
        <v>910</v>
      </c>
      <c r="E11" s="214" t="s">
        <v>53</v>
      </c>
      <c r="F11" s="215"/>
      <c r="G11" s="210" t="s">
        <v>44</v>
      </c>
    </row>
    <row r="12" spans="1:236" s="9" customFormat="1" x14ac:dyDescent="0.2">
      <c r="A12" s="207"/>
      <c r="B12" s="202"/>
      <c r="C12" s="205"/>
      <c r="D12" s="213"/>
      <c r="E12" s="89" t="s">
        <v>2</v>
      </c>
      <c r="F12" s="81" t="s">
        <v>4</v>
      </c>
      <c r="G12" s="211"/>
    </row>
    <row r="13" spans="1:236" x14ac:dyDescent="0.2">
      <c r="A13" s="39" t="s">
        <v>9</v>
      </c>
      <c r="B13" s="40" t="s">
        <v>10</v>
      </c>
      <c r="C13" s="87"/>
      <c r="D13" s="91"/>
      <c r="E13" s="90"/>
      <c r="F13" s="78"/>
      <c r="G13" s="85"/>
    </row>
    <row r="14" spans="1:236" x14ac:dyDescent="0.2">
      <c r="A14" s="93">
        <v>1</v>
      </c>
      <c r="B14" s="94" t="s">
        <v>146</v>
      </c>
      <c r="C14" s="95"/>
      <c r="D14" s="96"/>
      <c r="E14" s="97"/>
      <c r="F14" s="97"/>
      <c r="G14" s="98"/>
    </row>
    <row r="15" spans="1:236" s="14" customFormat="1" x14ac:dyDescent="0.2">
      <c r="A15" s="99" t="s">
        <v>14</v>
      </c>
      <c r="B15" s="100" t="s">
        <v>804</v>
      </c>
      <c r="C15" s="101"/>
      <c r="D15" s="102"/>
      <c r="E15" s="103"/>
      <c r="F15" s="103"/>
      <c r="G15" s="104"/>
    </row>
    <row r="16" spans="1:236" s="14" customFormat="1" x14ac:dyDescent="0.2">
      <c r="A16" s="105" t="s">
        <v>156</v>
      </c>
      <c r="B16" s="106" t="s">
        <v>147</v>
      </c>
      <c r="C16" s="107">
        <v>1</v>
      </c>
      <c r="D16" s="102" t="s">
        <v>54</v>
      </c>
      <c r="E16" s="108"/>
      <c r="F16" s="108"/>
      <c r="G16" s="104">
        <f>SUM(E16:F16)*C16</f>
        <v>0</v>
      </c>
    </row>
    <row r="17" spans="1:7" s="14" customFormat="1" x14ac:dyDescent="0.2">
      <c r="A17" s="105" t="s">
        <v>157</v>
      </c>
      <c r="B17" s="106" t="s">
        <v>148</v>
      </c>
      <c r="C17" s="107">
        <v>266</v>
      </c>
      <c r="D17" s="102" t="s">
        <v>54</v>
      </c>
      <c r="E17" s="108"/>
      <c r="F17" s="110"/>
      <c r="G17" s="104">
        <f>SUM(E17:F17)*C17</f>
        <v>0</v>
      </c>
    </row>
    <row r="18" spans="1:7" x14ac:dyDescent="0.2">
      <c r="A18" s="99" t="s">
        <v>15</v>
      </c>
      <c r="B18" s="100" t="s">
        <v>805</v>
      </c>
      <c r="C18" s="101"/>
      <c r="D18" s="102"/>
      <c r="E18" s="103"/>
      <c r="F18" s="103"/>
      <c r="G18" s="104"/>
    </row>
    <row r="19" spans="1:7" s="14" customFormat="1" ht="25.5" x14ac:dyDescent="0.2">
      <c r="A19" s="111" t="s">
        <v>158</v>
      </c>
      <c r="B19" s="106" t="s">
        <v>149</v>
      </c>
      <c r="C19" s="112">
        <v>1</v>
      </c>
      <c r="D19" s="113" t="s">
        <v>800</v>
      </c>
      <c r="E19" s="103" t="s">
        <v>60</v>
      </c>
      <c r="F19" s="110"/>
      <c r="G19" s="104">
        <f t="shared" ref="G19" si="0">SUM(E19:F19)*C19</f>
        <v>0</v>
      </c>
    </row>
    <row r="20" spans="1:7" s="14" customFormat="1" x14ac:dyDescent="0.2">
      <c r="A20" s="111" t="s">
        <v>158</v>
      </c>
      <c r="B20" s="114" t="s">
        <v>150</v>
      </c>
      <c r="C20" s="101">
        <v>2</v>
      </c>
      <c r="D20" s="101" t="s">
        <v>143</v>
      </c>
      <c r="E20" s="189"/>
      <c r="F20" s="110"/>
      <c r="G20" s="104">
        <f>SUM(E20:F20)*C20</f>
        <v>0</v>
      </c>
    </row>
    <row r="21" spans="1:7" s="14" customFormat="1" x14ac:dyDescent="0.2">
      <c r="A21" s="111" t="s">
        <v>835</v>
      </c>
      <c r="B21" s="114" t="s">
        <v>151</v>
      </c>
      <c r="C21" s="101">
        <v>4</v>
      </c>
      <c r="D21" s="101" t="s">
        <v>143</v>
      </c>
      <c r="E21" s="189"/>
      <c r="F21" s="110"/>
      <c r="G21" s="104">
        <f>SUM(E21:F21)*C21</f>
        <v>0</v>
      </c>
    </row>
    <row r="22" spans="1:7" s="14" customFormat="1" x14ac:dyDescent="0.2">
      <c r="A22" s="99" t="s">
        <v>61</v>
      </c>
      <c r="B22" s="100" t="s">
        <v>152</v>
      </c>
      <c r="C22" s="101"/>
      <c r="D22" s="102"/>
      <c r="E22" s="103"/>
      <c r="F22" s="103"/>
      <c r="G22" s="104"/>
    </row>
    <row r="23" spans="1:7" s="14" customFormat="1" x14ac:dyDescent="0.2">
      <c r="A23" s="111" t="s">
        <v>159</v>
      </c>
      <c r="B23" s="106" t="s">
        <v>153</v>
      </c>
      <c r="C23" s="101">
        <v>40</v>
      </c>
      <c r="D23" s="102" t="s">
        <v>154</v>
      </c>
      <c r="E23" s="110"/>
      <c r="F23" s="110"/>
      <c r="G23" s="104">
        <f>SUM(E23:F23)*C23</f>
        <v>0</v>
      </c>
    </row>
    <row r="24" spans="1:7" s="14" customFormat="1" x14ac:dyDescent="0.2">
      <c r="A24" s="99">
        <v>2</v>
      </c>
      <c r="B24" s="100" t="s">
        <v>155</v>
      </c>
      <c r="C24" s="101"/>
      <c r="D24" s="102"/>
      <c r="E24" s="103"/>
      <c r="F24" s="103"/>
      <c r="G24" s="104"/>
    </row>
    <row r="25" spans="1:7" s="14" customFormat="1" x14ac:dyDescent="0.2">
      <c r="A25" s="111" t="s">
        <v>56</v>
      </c>
      <c r="B25" s="106" t="s">
        <v>119</v>
      </c>
      <c r="C25" s="101">
        <v>640</v>
      </c>
      <c r="D25" s="102" t="s">
        <v>54</v>
      </c>
      <c r="E25" s="103" t="s">
        <v>60</v>
      </c>
      <c r="F25" s="110"/>
      <c r="G25" s="104">
        <f>SUM(E25:F25)*C25</f>
        <v>0</v>
      </c>
    </row>
    <row r="26" spans="1:7" s="14" customFormat="1" ht="38.25" x14ac:dyDescent="0.2">
      <c r="A26" s="111" t="s">
        <v>57</v>
      </c>
      <c r="B26" s="106" t="s">
        <v>160</v>
      </c>
      <c r="C26" s="101">
        <v>70</v>
      </c>
      <c r="D26" s="102" t="s">
        <v>161</v>
      </c>
      <c r="E26" s="103" t="s">
        <v>60</v>
      </c>
      <c r="F26" s="110"/>
      <c r="G26" s="104">
        <f>SUM(E26:F26)*C26</f>
        <v>0</v>
      </c>
    </row>
    <row r="27" spans="1:7" s="14" customFormat="1" x14ac:dyDescent="0.2">
      <c r="A27" s="111" t="s">
        <v>66</v>
      </c>
      <c r="B27" s="106" t="s">
        <v>162</v>
      </c>
      <c r="C27" s="101">
        <v>83</v>
      </c>
      <c r="D27" s="102" t="s">
        <v>69</v>
      </c>
      <c r="E27" s="110"/>
      <c r="F27" s="110"/>
      <c r="G27" s="104">
        <f t="shared" ref="G27:G52" si="1">SUM(E27:F27)*C27</f>
        <v>0</v>
      </c>
    </row>
    <row r="28" spans="1:7" x14ac:dyDescent="0.2">
      <c r="A28" s="111" t="s">
        <v>67</v>
      </c>
      <c r="B28" s="106" t="s">
        <v>163</v>
      </c>
      <c r="C28" s="101">
        <v>43</v>
      </c>
      <c r="D28" s="102" t="s">
        <v>69</v>
      </c>
      <c r="E28" s="110"/>
      <c r="F28" s="110"/>
      <c r="G28" s="104">
        <f t="shared" si="1"/>
        <v>0</v>
      </c>
    </row>
    <row r="29" spans="1:7" s="14" customFormat="1" x14ac:dyDescent="0.2">
      <c r="A29" s="111" t="s">
        <v>68</v>
      </c>
      <c r="B29" s="106" t="s">
        <v>164</v>
      </c>
      <c r="C29" s="101">
        <v>15</v>
      </c>
      <c r="D29" s="102" t="s">
        <v>69</v>
      </c>
      <c r="E29" s="110"/>
      <c r="F29" s="110"/>
      <c r="G29" s="104">
        <f t="shared" si="1"/>
        <v>0</v>
      </c>
    </row>
    <row r="30" spans="1:7" x14ac:dyDescent="0.2">
      <c r="A30" s="111" t="s">
        <v>98</v>
      </c>
      <c r="B30" s="106" t="s">
        <v>165</v>
      </c>
      <c r="C30" s="101">
        <v>235</v>
      </c>
      <c r="D30" s="102" t="s">
        <v>54</v>
      </c>
      <c r="E30" s="110"/>
      <c r="F30" s="110"/>
      <c r="G30" s="104">
        <f t="shared" si="1"/>
        <v>0</v>
      </c>
    </row>
    <row r="31" spans="1:7" s="14" customFormat="1" x14ac:dyDescent="0.2">
      <c r="A31" s="111" t="s">
        <v>99</v>
      </c>
      <c r="B31" s="106" t="s">
        <v>166</v>
      </c>
      <c r="C31" s="101">
        <v>68</v>
      </c>
      <c r="D31" s="102" t="s">
        <v>54</v>
      </c>
      <c r="E31" s="110"/>
      <c r="F31" s="110"/>
      <c r="G31" s="104">
        <f t="shared" si="1"/>
        <v>0</v>
      </c>
    </row>
    <row r="32" spans="1:7" s="14" customFormat="1" x14ac:dyDescent="0.2">
      <c r="A32" s="111" t="s">
        <v>100</v>
      </c>
      <c r="B32" s="106" t="s">
        <v>167</v>
      </c>
      <c r="C32" s="101">
        <v>1</v>
      </c>
      <c r="D32" s="102" t="s">
        <v>800</v>
      </c>
      <c r="E32" s="110"/>
      <c r="F32" s="110"/>
      <c r="G32" s="104">
        <f t="shared" si="1"/>
        <v>0</v>
      </c>
    </row>
    <row r="33" spans="1:7" s="14" customFormat="1" x14ac:dyDescent="0.2">
      <c r="A33" s="111" t="s">
        <v>101</v>
      </c>
      <c r="B33" s="106" t="s">
        <v>168</v>
      </c>
      <c r="C33" s="101">
        <v>36</v>
      </c>
      <c r="D33" s="102" t="s">
        <v>54</v>
      </c>
      <c r="E33" s="110"/>
      <c r="F33" s="110"/>
      <c r="G33" s="104">
        <f t="shared" si="1"/>
        <v>0</v>
      </c>
    </row>
    <row r="34" spans="1:7" s="14" customFormat="1" x14ac:dyDescent="0.2">
      <c r="A34" s="111" t="s">
        <v>102</v>
      </c>
      <c r="B34" s="106" t="s">
        <v>169</v>
      </c>
      <c r="C34" s="101">
        <v>83</v>
      </c>
      <c r="D34" s="102" t="s">
        <v>54</v>
      </c>
      <c r="E34" s="110"/>
      <c r="F34" s="110"/>
      <c r="G34" s="104">
        <f t="shared" ref="G34:G35" si="2">SUM(E34:F34)*C34</f>
        <v>0</v>
      </c>
    </row>
    <row r="35" spans="1:7" x14ac:dyDescent="0.2">
      <c r="A35" s="111" t="s">
        <v>103</v>
      </c>
      <c r="B35" s="106" t="s">
        <v>170</v>
      </c>
      <c r="C35" s="101">
        <v>35</v>
      </c>
      <c r="D35" s="102" t="s">
        <v>54</v>
      </c>
      <c r="E35" s="110"/>
      <c r="F35" s="110"/>
      <c r="G35" s="104">
        <f t="shared" si="2"/>
        <v>0</v>
      </c>
    </row>
    <row r="36" spans="1:7" s="14" customFormat="1" x14ac:dyDescent="0.2">
      <c r="A36" s="111" t="s">
        <v>104</v>
      </c>
      <c r="B36" s="106" t="s">
        <v>171</v>
      </c>
      <c r="C36" s="101">
        <v>256</v>
      </c>
      <c r="D36" s="102" t="s">
        <v>54</v>
      </c>
      <c r="E36" s="110"/>
      <c r="F36" s="110"/>
      <c r="G36" s="104">
        <f t="shared" si="1"/>
        <v>0</v>
      </c>
    </row>
    <row r="37" spans="1:7" x14ac:dyDescent="0.2">
      <c r="A37" s="111" t="s">
        <v>172</v>
      </c>
      <c r="B37" s="106" t="s">
        <v>173</v>
      </c>
      <c r="C37" s="101">
        <v>4</v>
      </c>
      <c r="D37" s="102" t="s">
        <v>800</v>
      </c>
      <c r="E37" s="110"/>
      <c r="F37" s="110"/>
      <c r="G37" s="104">
        <f t="shared" si="1"/>
        <v>0</v>
      </c>
    </row>
    <row r="38" spans="1:7" s="14" customFormat="1" x14ac:dyDescent="0.2">
      <c r="A38" s="111" t="s">
        <v>174</v>
      </c>
      <c r="B38" s="106" t="s">
        <v>175</v>
      </c>
      <c r="C38" s="101">
        <v>63</v>
      </c>
      <c r="D38" s="102" t="s">
        <v>54</v>
      </c>
      <c r="E38" s="110"/>
      <c r="F38" s="110"/>
      <c r="G38" s="104">
        <f t="shared" si="1"/>
        <v>0</v>
      </c>
    </row>
    <row r="39" spans="1:7" x14ac:dyDescent="0.2">
      <c r="A39" s="111" t="s">
        <v>176</v>
      </c>
      <c r="B39" s="106" t="s">
        <v>177</v>
      </c>
      <c r="C39" s="101">
        <v>1</v>
      </c>
      <c r="D39" s="102" t="s">
        <v>800</v>
      </c>
      <c r="E39" s="110"/>
      <c r="F39" s="110"/>
      <c r="G39" s="104">
        <f>SUM(E39:F39)*C39</f>
        <v>0</v>
      </c>
    </row>
    <row r="40" spans="1:7" s="14" customFormat="1" x14ac:dyDescent="0.2">
      <c r="A40" s="111" t="s">
        <v>178</v>
      </c>
      <c r="B40" s="106" t="s">
        <v>179</v>
      </c>
      <c r="C40" s="101">
        <v>20</v>
      </c>
      <c r="D40" s="102" t="s">
        <v>54</v>
      </c>
      <c r="E40" s="110"/>
      <c r="F40" s="110"/>
      <c r="G40" s="104">
        <f>SUM(E40:F40)*C40</f>
        <v>0</v>
      </c>
    </row>
    <row r="41" spans="1:7" s="14" customFormat="1" x14ac:dyDescent="0.2">
      <c r="A41" s="111" t="s">
        <v>180</v>
      </c>
      <c r="B41" s="106" t="s">
        <v>181</v>
      </c>
      <c r="C41" s="101">
        <v>7</v>
      </c>
      <c r="D41" s="102" t="s">
        <v>800</v>
      </c>
      <c r="E41" s="110"/>
      <c r="F41" s="110"/>
      <c r="G41" s="104">
        <f t="shared" si="1"/>
        <v>0</v>
      </c>
    </row>
    <row r="42" spans="1:7" s="14" customFormat="1" x14ac:dyDescent="0.2">
      <c r="A42" s="111" t="s">
        <v>182</v>
      </c>
      <c r="B42" s="106" t="s">
        <v>183</v>
      </c>
      <c r="C42" s="101">
        <v>47</v>
      </c>
      <c r="D42" s="102" t="s">
        <v>54</v>
      </c>
      <c r="E42" s="110"/>
      <c r="F42" s="110"/>
      <c r="G42" s="104">
        <f t="shared" si="1"/>
        <v>0</v>
      </c>
    </row>
    <row r="43" spans="1:7" s="14" customFormat="1" x14ac:dyDescent="0.2">
      <c r="A43" s="111" t="s">
        <v>184</v>
      </c>
      <c r="B43" s="106" t="s">
        <v>185</v>
      </c>
      <c r="C43" s="101">
        <v>4</v>
      </c>
      <c r="D43" s="102" t="s">
        <v>54</v>
      </c>
      <c r="E43" s="103" t="s">
        <v>60</v>
      </c>
      <c r="F43" s="110"/>
      <c r="G43" s="104">
        <f t="shared" si="1"/>
        <v>0</v>
      </c>
    </row>
    <row r="44" spans="1:7" s="14" customFormat="1" x14ac:dyDescent="0.2">
      <c r="A44" s="111" t="s">
        <v>186</v>
      </c>
      <c r="B44" s="106" t="s">
        <v>187</v>
      </c>
      <c r="C44" s="101">
        <v>39</v>
      </c>
      <c r="D44" s="102" t="s">
        <v>800</v>
      </c>
      <c r="E44" s="110"/>
      <c r="F44" s="110"/>
      <c r="G44" s="104">
        <f t="shared" ref="G44:G46" si="3">SUM(E44:F44)*C44</f>
        <v>0</v>
      </c>
    </row>
    <row r="45" spans="1:7" s="14" customFormat="1" x14ac:dyDescent="0.2">
      <c r="A45" s="111" t="s">
        <v>188</v>
      </c>
      <c r="B45" s="106" t="s">
        <v>189</v>
      </c>
      <c r="C45" s="101">
        <v>35</v>
      </c>
      <c r="D45" s="102" t="s">
        <v>800</v>
      </c>
      <c r="E45" s="110"/>
      <c r="F45" s="110"/>
      <c r="G45" s="104">
        <f t="shared" si="3"/>
        <v>0</v>
      </c>
    </row>
    <row r="46" spans="1:7" s="80" customFormat="1" x14ac:dyDescent="0.2">
      <c r="A46" s="111" t="s">
        <v>190</v>
      </c>
      <c r="B46" s="106" t="s">
        <v>191</v>
      </c>
      <c r="C46" s="101">
        <v>430</v>
      </c>
      <c r="D46" s="102" t="s">
        <v>54</v>
      </c>
      <c r="E46" s="110"/>
      <c r="F46" s="110"/>
      <c r="G46" s="104">
        <f t="shared" si="3"/>
        <v>0</v>
      </c>
    </row>
    <row r="47" spans="1:7" s="80" customFormat="1" x14ac:dyDescent="0.2">
      <c r="A47" s="111" t="s">
        <v>192</v>
      </c>
      <c r="B47" s="106" t="s">
        <v>193</v>
      </c>
      <c r="C47" s="101">
        <v>90</v>
      </c>
      <c r="D47" s="102" t="s">
        <v>54</v>
      </c>
      <c r="E47" s="110"/>
      <c r="F47" s="110"/>
      <c r="G47" s="104">
        <f t="shared" ref="G47:G50" si="4">SUM(E47:F47)*C47</f>
        <v>0</v>
      </c>
    </row>
    <row r="48" spans="1:7" s="14" customFormat="1" ht="25.5" x14ac:dyDescent="0.2">
      <c r="A48" s="111" t="s">
        <v>194</v>
      </c>
      <c r="B48" s="106" t="s">
        <v>195</v>
      </c>
      <c r="C48" s="101">
        <v>40</v>
      </c>
      <c r="D48" s="102" t="s">
        <v>154</v>
      </c>
      <c r="E48" s="110"/>
      <c r="F48" s="110"/>
      <c r="G48" s="104">
        <f t="shared" si="4"/>
        <v>0</v>
      </c>
    </row>
    <row r="49" spans="1:7" s="14" customFormat="1" x14ac:dyDescent="0.2">
      <c r="A49" s="111" t="s">
        <v>196</v>
      </c>
      <c r="B49" s="106" t="s">
        <v>197</v>
      </c>
      <c r="C49" s="101">
        <v>7</v>
      </c>
      <c r="D49" s="102" t="s">
        <v>54</v>
      </c>
      <c r="E49" s="110"/>
      <c r="F49" s="110"/>
      <c r="G49" s="104">
        <f t="shared" si="4"/>
        <v>0</v>
      </c>
    </row>
    <row r="50" spans="1:7" s="80" customFormat="1" x14ac:dyDescent="0.2">
      <c r="A50" s="111" t="s">
        <v>198</v>
      </c>
      <c r="B50" s="106" t="s">
        <v>199</v>
      </c>
      <c r="C50" s="101">
        <v>22</v>
      </c>
      <c r="D50" s="102" t="s">
        <v>54</v>
      </c>
      <c r="E50" s="110"/>
      <c r="F50" s="110"/>
      <c r="G50" s="104">
        <f t="shared" si="4"/>
        <v>0</v>
      </c>
    </row>
    <row r="51" spans="1:7" x14ac:dyDescent="0.2">
      <c r="A51" s="111" t="s">
        <v>200</v>
      </c>
      <c r="B51" s="106" t="s">
        <v>201</v>
      </c>
      <c r="C51" s="101">
        <v>35</v>
      </c>
      <c r="D51" s="102" t="s">
        <v>54</v>
      </c>
      <c r="E51" s="110"/>
      <c r="F51" s="110"/>
      <c r="G51" s="104">
        <f t="shared" si="1"/>
        <v>0</v>
      </c>
    </row>
    <row r="52" spans="1:7" s="14" customFormat="1" x14ac:dyDescent="0.2">
      <c r="A52" s="111" t="s">
        <v>202</v>
      </c>
      <c r="B52" s="106" t="s">
        <v>203</v>
      </c>
      <c r="C52" s="101">
        <v>16</v>
      </c>
      <c r="D52" s="102" t="s">
        <v>800</v>
      </c>
      <c r="E52" s="110"/>
      <c r="F52" s="110"/>
      <c r="G52" s="104">
        <f t="shared" si="1"/>
        <v>0</v>
      </c>
    </row>
    <row r="53" spans="1:7" s="14" customFormat="1" x14ac:dyDescent="0.2">
      <c r="A53" s="99">
        <v>3</v>
      </c>
      <c r="B53" s="100" t="s">
        <v>806</v>
      </c>
      <c r="C53" s="101"/>
      <c r="D53" s="116"/>
      <c r="E53" s="103"/>
      <c r="F53" s="103"/>
      <c r="G53" s="104"/>
    </row>
    <row r="54" spans="1:7" s="14" customFormat="1" x14ac:dyDescent="0.2">
      <c r="A54" s="111" t="s">
        <v>70</v>
      </c>
      <c r="B54" s="106" t="s">
        <v>204</v>
      </c>
      <c r="C54" s="101">
        <v>2</v>
      </c>
      <c r="D54" s="102" t="s">
        <v>161</v>
      </c>
      <c r="E54" s="110"/>
      <c r="F54" s="110"/>
      <c r="G54" s="104">
        <f t="shared" ref="G54:G55" si="5">SUM(E54:F54)*C54</f>
        <v>0</v>
      </c>
    </row>
    <row r="55" spans="1:7" x14ac:dyDescent="0.2">
      <c r="A55" s="111" t="s">
        <v>105</v>
      </c>
      <c r="B55" s="106" t="s">
        <v>205</v>
      </c>
      <c r="C55" s="101">
        <v>1</v>
      </c>
      <c r="D55" s="102" t="s">
        <v>161</v>
      </c>
      <c r="E55" s="110"/>
      <c r="F55" s="110"/>
      <c r="G55" s="104">
        <f t="shared" si="5"/>
        <v>0</v>
      </c>
    </row>
    <row r="56" spans="1:7" s="80" customFormat="1" x14ac:dyDescent="0.2">
      <c r="A56" s="99">
        <v>4</v>
      </c>
      <c r="B56" s="100" t="s">
        <v>807</v>
      </c>
      <c r="C56" s="101"/>
      <c r="D56" s="116"/>
      <c r="E56" s="103"/>
      <c r="F56" s="103"/>
      <c r="G56" s="104"/>
    </row>
    <row r="57" spans="1:7" s="14" customFormat="1" x14ac:dyDescent="0.2">
      <c r="A57" s="111" t="s">
        <v>58</v>
      </c>
      <c r="B57" s="106" t="s">
        <v>206</v>
      </c>
      <c r="C57" s="101">
        <v>40</v>
      </c>
      <c r="D57" s="102" t="s">
        <v>54</v>
      </c>
      <c r="E57" s="110"/>
      <c r="F57" s="110"/>
      <c r="G57" s="104">
        <f t="shared" ref="G57:G59" si="6">SUM(E57:F57)*C57</f>
        <v>0</v>
      </c>
    </row>
    <row r="58" spans="1:7" s="14" customFormat="1" x14ac:dyDescent="0.2">
      <c r="A58" s="111" t="s">
        <v>59</v>
      </c>
      <c r="B58" s="106" t="s">
        <v>207</v>
      </c>
      <c r="C58" s="101">
        <v>2</v>
      </c>
      <c r="D58" s="117" t="s">
        <v>800</v>
      </c>
      <c r="E58" s="110"/>
      <c r="F58" s="110"/>
      <c r="G58" s="104">
        <f t="shared" si="6"/>
        <v>0</v>
      </c>
    </row>
    <row r="59" spans="1:7" s="14" customFormat="1" x14ac:dyDescent="0.2">
      <c r="A59" s="111" t="s">
        <v>71</v>
      </c>
      <c r="B59" s="106" t="s">
        <v>208</v>
      </c>
      <c r="C59" s="101">
        <v>14</v>
      </c>
      <c r="D59" s="102" t="s">
        <v>209</v>
      </c>
      <c r="E59" s="110"/>
      <c r="F59" s="110"/>
      <c r="G59" s="104">
        <f t="shared" si="6"/>
        <v>0</v>
      </c>
    </row>
    <row r="60" spans="1:7" x14ac:dyDescent="0.2">
      <c r="A60" s="99">
        <v>5</v>
      </c>
      <c r="B60" s="100" t="s">
        <v>122</v>
      </c>
      <c r="C60" s="101"/>
      <c r="D60" s="102"/>
      <c r="E60" s="103"/>
      <c r="F60" s="103"/>
      <c r="G60" s="104"/>
    </row>
    <row r="61" spans="1:7" s="14" customFormat="1" x14ac:dyDescent="0.2">
      <c r="A61" s="111" t="s">
        <v>29</v>
      </c>
      <c r="B61" s="106" t="s">
        <v>210</v>
      </c>
      <c r="C61" s="101">
        <v>12</v>
      </c>
      <c r="D61" s="102" t="s">
        <v>54</v>
      </c>
      <c r="E61" s="110"/>
      <c r="F61" s="110"/>
      <c r="G61" s="104">
        <f t="shared" ref="G61:G62" si="7">SUM(E61:F61)*C61</f>
        <v>0</v>
      </c>
    </row>
    <row r="62" spans="1:7" s="14" customFormat="1" x14ac:dyDescent="0.2">
      <c r="A62" s="111" t="s">
        <v>31</v>
      </c>
      <c r="B62" s="106" t="s">
        <v>211</v>
      </c>
      <c r="C62" s="101">
        <v>140</v>
      </c>
      <c r="D62" s="102" t="s">
        <v>54</v>
      </c>
      <c r="E62" s="110"/>
      <c r="F62" s="110"/>
      <c r="G62" s="104">
        <f t="shared" si="7"/>
        <v>0</v>
      </c>
    </row>
    <row r="63" spans="1:7" s="14" customFormat="1" x14ac:dyDescent="0.2">
      <c r="A63" s="99">
        <v>6</v>
      </c>
      <c r="B63" s="100" t="s">
        <v>141</v>
      </c>
      <c r="C63" s="118"/>
      <c r="D63" s="119"/>
      <c r="E63" s="181"/>
      <c r="F63" s="181"/>
      <c r="G63" s="120"/>
    </row>
    <row r="64" spans="1:7" s="14" customFormat="1" ht="25.5" x14ac:dyDescent="0.2">
      <c r="A64" s="111" t="s">
        <v>72</v>
      </c>
      <c r="B64" s="106" t="s">
        <v>212</v>
      </c>
      <c r="C64" s="101">
        <v>110</v>
      </c>
      <c r="D64" s="102" t="s">
        <v>54</v>
      </c>
      <c r="E64" s="110"/>
      <c r="F64" s="110"/>
      <c r="G64" s="104">
        <f t="shared" ref="G64:G68" si="8">SUM(E64:F64)*C64</f>
        <v>0</v>
      </c>
    </row>
    <row r="65" spans="1:7" x14ac:dyDescent="0.2">
      <c r="A65" s="111" t="s">
        <v>213</v>
      </c>
      <c r="B65" s="106" t="s">
        <v>214</v>
      </c>
      <c r="C65" s="101">
        <v>272</v>
      </c>
      <c r="D65" s="102" t="s">
        <v>54</v>
      </c>
      <c r="E65" s="110"/>
      <c r="F65" s="110"/>
      <c r="G65" s="104">
        <f t="shared" si="8"/>
        <v>0</v>
      </c>
    </row>
    <row r="66" spans="1:7" x14ac:dyDescent="0.2">
      <c r="A66" s="111" t="s">
        <v>215</v>
      </c>
      <c r="B66" s="106" t="s">
        <v>216</v>
      </c>
      <c r="C66" s="101">
        <v>12</v>
      </c>
      <c r="D66" s="102" t="s">
        <v>54</v>
      </c>
      <c r="E66" s="110"/>
      <c r="F66" s="110"/>
      <c r="G66" s="104">
        <f t="shared" si="8"/>
        <v>0</v>
      </c>
    </row>
    <row r="67" spans="1:7" s="14" customFormat="1" x14ac:dyDescent="0.2">
      <c r="A67" s="111" t="s">
        <v>217</v>
      </c>
      <c r="B67" s="106" t="s">
        <v>218</v>
      </c>
      <c r="C67" s="101">
        <v>280</v>
      </c>
      <c r="D67" s="102" t="s">
        <v>54</v>
      </c>
      <c r="E67" s="110"/>
      <c r="F67" s="110"/>
      <c r="G67" s="104">
        <f t="shared" si="8"/>
        <v>0</v>
      </c>
    </row>
    <row r="68" spans="1:7" s="14" customFormat="1" x14ac:dyDescent="0.2">
      <c r="A68" s="111" t="s">
        <v>219</v>
      </c>
      <c r="B68" s="106" t="s">
        <v>220</v>
      </c>
      <c r="C68" s="101">
        <v>90</v>
      </c>
      <c r="D68" s="102" t="s">
        <v>54</v>
      </c>
      <c r="E68" s="110"/>
      <c r="F68" s="110"/>
      <c r="G68" s="104">
        <f t="shared" si="8"/>
        <v>0</v>
      </c>
    </row>
    <row r="69" spans="1:7" s="14" customFormat="1" x14ac:dyDescent="0.2">
      <c r="A69" s="99">
        <v>7</v>
      </c>
      <c r="B69" s="100" t="s">
        <v>121</v>
      </c>
      <c r="C69" s="101"/>
      <c r="D69" s="102"/>
      <c r="E69" s="103"/>
      <c r="F69" s="103"/>
      <c r="G69" s="104"/>
    </row>
    <row r="70" spans="1:7" s="80" customFormat="1" x14ac:dyDescent="0.2">
      <c r="A70" s="111" t="s">
        <v>73</v>
      </c>
      <c r="B70" s="106" t="s">
        <v>221</v>
      </c>
      <c r="C70" s="101">
        <v>90</v>
      </c>
      <c r="D70" s="102" t="s">
        <v>54</v>
      </c>
      <c r="E70" s="110"/>
      <c r="F70" s="110"/>
      <c r="G70" s="104">
        <f t="shared" ref="G70:G85" si="9">SUM(E70:F70)*C70</f>
        <v>0</v>
      </c>
    </row>
    <row r="71" spans="1:7" s="14" customFormat="1" x14ac:dyDescent="0.2">
      <c r="A71" s="111" t="s">
        <v>74</v>
      </c>
      <c r="B71" s="106" t="s">
        <v>222</v>
      </c>
      <c r="C71" s="101">
        <v>28</v>
      </c>
      <c r="D71" s="117" t="s">
        <v>800</v>
      </c>
      <c r="E71" s="110"/>
      <c r="F71" s="110"/>
      <c r="G71" s="104">
        <f t="shared" si="9"/>
        <v>0</v>
      </c>
    </row>
    <row r="72" spans="1:7" s="14" customFormat="1" x14ac:dyDescent="0.2">
      <c r="A72" s="111" t="s">
        <v>75</v>
      </c>
      <c r="B72" s="106" t="s">
        <v>223</v>
      </c>
      <c r="C72" s="101">
        <v>90</v>
      </c>
      <c r="D72" s="117" t="s">
        <v>800</v>
      </c>
      <c r="E72" s="110"/>
      <c r="F72" s="110"/>
      <c r="G72" s="104">
        <f t="shared" si="9"/>
        <v>0</v>
      </c>
    </row>
    <row r="73" spans="1:7" s="14" customFormat="1" x14ac:dyDescent="0.2">
      <c r="A73" s="111" t="s">
        <v>224</v>
      </c>
      <c r="B73" s="106" t="s">
        <v>225</v>
      </c>
      <c r="C73" s="101">
        <v>86</v>
      </c>
      <c r="D73" s="117" t="s">
        <v>800</v>
      </c>
      <c r="E73" s="110"/>
      <c r="F73" s="110"/>
      <c r="G73" s="104">
        <f t="shared" si="9"/>
        <v>0</v>
      </c>
    </row>
    <row r="74" spans="1:7" s="14" customFormat="1" x14ac:dyDescent="0.2">
      <c r="A74" s="111" t="s">
        <v>226</v>
      </c>
      <c r="B74" s="106" t="s">
        <v>227</v>
      </c>
      <c r="C74" s="101">
        <v>348</v>
      </c>
      <c r="D74" s="117" t="s">
        <v>800</v>
      </c>
      <c r="E74" s="110"/>
      <c r="F74" s="110"/>
      <c r="G74" s="104">
        <f t="shared" si="9"/>
        <v>0</v>
      </c>
    </row>
    <row r="75" spans="1:7" s="14" customFormat="1" x14ac:dyDescent="0.2">
      <c r="A75" s="111" t="s">
        <v>228</v>
      </c>
      <c r="B75" s="106" t="s">
        <v>229</v>
      </c>
      <c r="C75" s="101">
        <v>52</v>
      </c>
      <c r="D75" s="117" t="s">
        <v>54</v>
      </c>
      <c r="E75" s="110"/>
      <c r="F75" s="110"/>
      <c r="G75" s="104">
        <f t="shared" si="9"/>
        <v>0</v>
      </c>
    </row>
    <row r="76" spans="1:7" s="14" customFormat="1" x14ac:dyDescent="0.2">
      <c r="A76" s="111" t="s">
        <v>230</v>
      </c>
      <c r="B76" s="106" t="s">
        <v>231</v>
      </c>
      <c r="C76" s="101">
        <v>49</v>
      </c>
      <c r="D76" s="117" t="s">
        <v>54</v>
      </c>
      <c r="E76" s="110"/>
      <c r="F76" s="110"/>
      <c r="G76" s="104">
        <f t="shared" si="9"/>
        <v>0</v>
      </c>
    </row>
    <row r="77" spans="1:7" s="14" customFormat="1" x14ac:dyDescent="0.2">
      <c r="A77" s="111" t="s">
        <v>232</v>
      </c>
      <c r="B77" s="106" t="s">
        <v>233</v>
      </c>
      <c r="C77" s="101">
        <v>100</v>
      </c>
      <c r="D77" s="117" t="s">
        <v>54</v>
      </c>
      <c r="E77" s="110"/>
      <c r="F77" s="110"/>
      <c r="G77" s="104">
        <f t="shared" si="9"/>
        <v>0</v>
      </c>
    </row>
    <row r="78" spans="1:7" s="14" customFormat="1" x14ac:dyDescent="0.2">
      <c r="A78" s="111" t="s">
        <v>234</v>
      </c>
      <c r="B78" s="106" t="s">
        <v>235</v>
      </c>
      <c r="C78" s="101">
        <v>16</v>
      </c>
      <c r="D78" s="117" t="s">
        <v>54</v>
      </c>
      <c r="E78" s="110"/>
      <c r="F78" s="110"/>
      <c r="G78" s="104">
        <f t="shared" si="9"/>
        <v>0</v>
      </c>
    </row>
    <row r="79" spans="1:7" s="14" customFormat="1" x14ac:dyDescent="0.2">
      <c r="A79" s="111" t="s">
        <v>236</v>
      </c>
      <c r="B79" s="106" t="s">
        <v>237</v>
      </c>
      <c r="C79" s="101">
        <v>4</v>
      </c>
      <c r="D79" s="117" t="s">
        <v>54</v>
      </c>
      <c r="E79" s="110"/>
      <c r="F79" s="110"/>
      <c r="G79" s="104">
        <f t="shared" si="9"/>
        <v>0</v>
      </c>
    </row>
    <row r="80" spans="1:7" s="14" customFormat="1" x14ac:dyDescent="0.2">
      <c r="A80" s="111" t="s">
        <v>238</v>
      </c>
      <c r="B80" s="106" t="s">
        <v>239</v>
      </c>
      <c r="C80" s="101">
        <v>7</v>
      </c>
      <c r="D80" s="117" t="s">
        <v>54</v>
      </c>
      <c r="E80" s="110"/>
      <c r="F80" s="110"/>
      <c r="G80" s="104">
        <f t="shared" si="9"/>
        <v>0</v>
      </c>
    </row>
    <row r="81" spans="1:7" s="14" customFormat="1" x14ac:dyDescent="0.2">
      <c r="A81" s="111" t="s">
        <v>240</v>
      </c>
      <c r="B81" s="106" t="s">
        <v>241</v>
      </c>
      <c r="C81" s="101">
        <v>7</v>
      </c>
      <c r="D81" s="117" t="s">
        <v>209</v>
      </c>
      <c r="E81" s="110"/>
      <c r="F81" s="110"/>
      <c r="G81" s="104">
        <f t="shared" si="9"/>
        <v>0</v>
      </c>
    </row>
    <row r="82" spans="1:7" x14ac:dyDescent="0.2">
      <c r="A82" s="111" t="s">
        <v>242</v>
      </c>
      <c r="B82" s="121" t="s">
        <v>243</v>
      </c>
      <c r="C82" s="101">
        <v>83</v>
      </c>
      <c r="D82" s="102" t="s">
        <v>69</v>
      </c>
      <c r="E82" s="110"/>
      <c r="F82" s="110"/>
      <c r="G82" s="104">
        <f t="shared" si="9"/>
        <v>0</v>
      </c>
    </row>
    <row r="83" spans="1:7" s="14" customFormat="1" x14ac:dyDescent="0.2">
      <c r="A83" s="111" t="s">
        <v>244</v>
      </c>
      <c r="B83" s="121" t="s">
        <v>245</v>
      </c>
      <c r="C83" s="101">
        <v>19</v>
      </c>
      <c r="D83" s="102" t="s">
        <v>161</v>
      </c>
      <c r="E83" s="110"/>
      <c r="F83" s="110"/>
      <c r="G83" s="104">
        <f t="shared" si="9"/>
        <v>0</v>
      </c>
    </row>
    <row r="84" spans="1:7" s="14" customFormat="1" x14ac:dyDescent="0.2">
      <c r="A84" s="111" t="s">
        <v>246</v>
      </c>
      <c r="B84" s="121" t="s">
        <v>247</v>
      </c>
      <c r="C84" s="107">
        <v>235</v>
      </c>
      <c r="D84" s="102" t="s">
        <v>54</v>
      </c>
      <c r="E84" s="110"/>
      <c r="F84" s="110"/>
      <c r="G84" s="104">
        <f t="shared" si="9"/>
        <v>0</v>
      </c>
    </row>
    <row r="85" spans="1:7" s="14" customFormat="1" x14ac:dyDescent="0.2">
      <c r="A85" s="111" t="s">
        <v>248</v>
      </c>
      <c r="B85" s="121" t="s">
        <v>249</v>
      </c>
      <c r="C85" s="107">
        <v>57</v>
      </c>
      <c r="D85" s="102" t="s">
        <v>54</v>
      </c>
      <c r="E85" s="110"/>
      <c r="F85" s="110"/>
      <c r="G85" s="104">
        <f t="shared" si="9"/>
        <v>0</v>
      </c>
    </row>
    <row r="86" spans="1:7" s="14" customFormat="1" x14ac:dyDescent="0.2">
      <c r="A86" s="99">
        <v>8</v>
      </c>
      <c r="B86" s="100" t="s">
        <v>120</v>
      </c>
      <c r="C86" s="118"/>
      <c r="D86" s="119"/>
      <c r="E86" s="181"/>
      <c r="F86" s="181"/>
      <c r="G86" s="120"/>
    </row>
    <row r="87" spans="1:7" s="14" customFormat="1" x14ac:dyDescent="0.2">
      <c r="A87" s="111" t="s">
        <v>76</v>
      </c>
      <c r="B87" s="106" t="s">
        <v>250</v>
      </c>
      <c r="C87" s="101">
        <v>35</v>
      </c>
      <c r="D87" s="102" t="s">
        <v>54</v>
      </c>
      <c r="E87" s="110"/>
      <c r="F87" s="110"/>
      <c r="G87" s="104">
        <f t="shared" ref="G87" si="10">SUM(E87:F87)*C87</f>
        <v>0</v>
      </c>
    </row>
    <row r="88" spans="1:7" s="14" customFormat="1" x14ac:dyDescent="0.2">
      <c r="A88" s="99">
        <v>9</v>
      </c>
      <c r="B88" s="100" t="s">
        <v>124</v>
      </c>
      <c r="C88" s="101"/>
      <c r="D88" s="102"/>
      <c r="E88" s="103"/>
      <c r="F88" s="103"/>
      <c r="G88" s="104"/>
    </row>
    <row r="89" spans="1:7" s="14" customFormat="1" x14ac:dyDescent="0.2">
      <c r="A89" s="111" t="s">
        <v>81</v>
      </c>
      <c r="B89" s="106" t="s">
        <v>853</v>
      </c>
      <c r="C89" s="101">
        <v>1082</v>
      </c>
      <c r="D89" s="102" t="s">
        <v>54</v>
      </c>
      <c r="E89" s="110"/>
      <c r="F89" s="110"/>
      <c r="G89" s="104">
        <f t="shared" ref="G89:G99" si="11">SUM(E89:F89)*C89</f>
        <v>0</v>
      </c>
    </row>
    <row r="90" spans="1:7" s="14" customFormat="1" x14ac:dyDescent="0.2">
      <c r="A90" s="111" t="s">
        <v>82</v>
      </c>
      <c r="B90" s="106" t="s">
        <v>854</v>
      </c>
      <c r="C90" s="101">
        <v>67</v>
      </c>
      <c r="D90" s="102" t="s">
        <v>54</v>
      </c>
      <c r="E90" s="110"/>
      <c r="F90" s="110"/>
      <c r="G90" s="104">
        <f t="shared" si="11"/>
        <v>0</v>
      </c>
    </row>
    <row r="91" spans="1:7" s="14" customFormat="1" x14ac:dyDescent="0.2">
      <c r="A91" s="111" t="s">
        <v>83</v>
      </c>
      <c r="B91" s="106" t="s">
        <v>855</v>
      </c>
      <c r="C91" s="101">
        <v>280</v>
      </c>
      <c r="D91" s="102" t="s">
        <v>54</v>
      </c>
      <c r="E91" s="110"/>
      <c r="F91" s="110"/>
      <c r="G91" s="104">
        <f t="shared" si="11"/>
        <v>0</v>
      </c>
    </row>
    <row r="92" spans="1:7" s="14" customFormat="1" x14ac:dyDescent="0.2">
      <c r="A92" s="111" t="s">
        <v>84</v>
      </c>
      <c r="B92" s="106" t="s">
        <v>856</v>
      </c>
      <c r="C92" s="101">
        <v>90</v>
      </c>
      <c r="D92" s="102" t="s">
        <v>54</v>
      </c>
      <c r="E92" s="110"/>
      <c r="F92" s="110"/>
      <c r="G92" s="104">
        <f t="shared" si="11"/>
        <v>0</v>
      </c>
    </row>
    <row r="93" spans="1:7" s="14" customFormat="1" x14ac:dyDescent="0.2">
      <c r="A93" s="111" t="s">
        <v>251</v>
      </c>
      <c r="B93" s="106" t="s">
        <v>252</v>
      </c>
      <c r="C93" s="101">
        <v>17</v>
      </c>
      <c r="D93" s="102" t="s">
        <v>54</v>
      </c>
      <c r="E93" s="110"/>
      <c r="F93" s="110"/>
      <c r="G93" s="104">
        <f t="shared" si="11"/>
        <v>0</v>
      </c>
    </row>
    <row r="94" spans="1:7" s="14" customFormat="1" x14ac:dyDescent="0.2">
      <c r="A94" s="111" t="s">
        <v>253</v>
      </c>
      <c r="B94" s="106" t="s">
        <v>254</v>
      </c>
      <c r="C94" s="101">
        <v>320</v>
      </c>
      <c r="D94" s="102" t="s">
        <v>54</v>
      </c>
      <c r="E94" s="110"/>
      <c r="F94" s="110"/>
      <c r="G94" s="104">
        <f t="shared" si="11"/>
        <v>0</v>
      </c>
    </row>
    <row r="95" spans="1:7" s="14" customFormat="1" x14ac:dyDescent="0.2">
      <c r="A95" s="111" t="s">
        <v>255</v>
      </c>
      <c r="B95" s="106" t="s">
        <v>256</v>
      </c>
      <c r="C95" s="101">
        <v>220</v>
      </c>
      <c r="D95" s="102" t="s">
        <v>54</v>
      </c>
      <c r="E95" s="110"/>
      <c r="F95" s="110"/>
      <c r="G95" s="104">
        <f t="shared" si="11"/>
        <v>0</v>
      </c>
    </row>
    <row r="96" spans="1:7" s="14" customFormat="1" x14ac:dyDescent="0.2">
      <c r="A96" s="111" t="s">
        <v>257</v>
      </c>
      <c r="B96" s="106" t="s">
        <v>258</v>
      </c>
      <c r="C96" s="101">
        <v>30</v>
      </c>
      <c r="D96" s="102" t="s">
        <v>54</v>
      </c>
      <c r="E96" s="110"/>
      <c r="F96" s="110"/>
      <c r="G96" s="104">
        <f t="shared" ref="G96:G97" si="12">SUM(E96:F96)*C96</f>
        <v>0</v>
      </c>
    </row>
    <row r="97" spans="1:8" s="14" customFormat="1" x14ac:dyDescent="0.2">
      <c r="A97" s="111" t="s">
        <v>259</v>
      </c>
      <c r="B97" s="106" t="s">
        <v>260</v>
      </c>
      <c r="C97" s="101">
        <v>457</v>
      </c>
      <c r="D97" s="102" t="s">
        <v>54</v>
      </c>
      <c r="E97" s="110"/>
      <c r="F97" s="110"/>
      <c r="G97" s="104">
        <f t="shared" si="12"/>
        <v>0</v>
      </c>
    </row>
    <row r="98" spans="1:8" s="14" customFormat="1" x14ac:dyDescent="0.2">
      <c r="A98" s="111" t="s">
        <v>261</v>
      </c>
      <c r="B98" s="106" t="s">
        <v>262</v>
      </c>
      <c r="C98" s="101">
        <v>450</v>
      </c>
      <c r="D98" s="102" t="s">
        <v>54</v>
      </c>
      <c r="E98" s="110"/>
      <c r="F98" s="110"/>
      <c r="G98" s="104">
        <f t="shared" ref="G98" si="13">SUM(E98:F98)*C98</f>
        <v>0</v>
      </c>
    </row>
    <row r="99" spans="1:8" s="14" customFormat="1" ht="25.5" x14ac:dyDescent="0.2">
      <c r="A99" s="111" t="s">
        <v>263</v>
      </c>
      <c r="B99" s="106" t="s">
        <v>264</v>
      </c>
      <c r="C99" s="101">
        <v>13</v>
      </c>
      <c r="D99" s="102" t="s">
        <v>54</v>
      </c>
      <c r="E99" s="110"/>
      <c r="F99" s="110"/>
      <c r="G99" s="104">
        <f t="shared" si="11"/>
        <v>0</v>
      </c>
    </row>
    <row r="100" spans="1:8" s="14" customFormat="1" x14ac:dyDescent="0.2">
      <c r="A100" s="99">
        <v>10</v>
      </c>
      <c r="B100" s="100" t="s">
        <v>912</v>
      </c>
      <c r="C100" s="101"/>
      <c r="D100" s="102"/>
      <c r="E100" s="103"/>
      <c r="F100" s="103"/>
      <c r="G100" s="104"/>
    </row>
    <row r="101" spans="1:8" s="14" customFormat="1" ht="25.5" x14ac:dyDescent="0.2">
      <c r="A101" s="111" t="s">
        <v>85</v>
      </c>
      <c r="B101" s="106" t="s">
        <v>265</v>
      </c>
      <c r="C101" s="101">
        <v>15</v>
      </c>
      <c r="D101" s="102" t="s">
        <v>800</v>
      </c>
      <c r="E101" s="110"/>
      <c r="F101" s="110"/>
      <c r="G101" s="104">
        <f t="shared" ref="G101" si="14">SUM(E101:F101)*C101</f>
        <v>0</v>
      </c>
      <c r="H101" s="176"/>
    </row>
    <row r="102" spans="1:8" s="14" customFormat="1" x14ac:dyDescent="0.2">
      <c r="A102" s="99">
        <v>11</v>
      </c>
      <c r="B102" s="100" t="s">
        <v>808</v>
      </c>
      <c r="C102" s="101"/>
      <c r="D102" s="102"/>
      <c r="E102" s="103"/>
      <c r="F102" s="103"/>
      <c r="G102" s="104"/>
    </row>
    <row r="103" spans="1:8" s="14" customFormat="1" ht="25.5" x14ac:dyDescent="0.2">
      <c r="A103" s="111" t="s">
        <v>112</v>
      </c>
      <c r="B103" s="106" t="s">
        <v>266</v>
      </c>
      <c r="C103" s="101">
        <v>48</v>
      </c>
      <c r="D103" s="102" t="s">
        <v>54</v>
      </c>
      <c r="E103" s="110"/>
      <c r="F103" s="110"/>
      <c r="G103" s="104">
        <f t="shared" ref="G103" si="15">SUM(E103:F103)*C103</f>
        <v>0</v>
      </c>
    </row>
    <row r="104" spans="1:8" s="14" customFormat="1" ht="29.25" customHeight="1" x14ac:dyDescent="0.2">
      <c r="A104" s="111" t="s">
        <v>113</v>
      </c>
      <c r="B104" s="106" t="s">
        <v>869</v>
      </c>
      <c r="C104" s="102"/>
      <c r="D104" s="102"/>
      <c r="E104" s="103"/>
      <c r="F104" s="103"/>
      <c r="G104" s="104"/>
    </row>
    <row r="105" spans="1:8" s="14" customFormat="1" x14ac:dyDescent="0.2">
      <c r="A105" s="111" t="s">
        <v>126</v>
      </c>
      <c r="B105" s="163" t="s">
        <v>267</v>
      </c>
      <c r="C105" s="101">
        <v>27</v>
      </c>
      <c r="D105" s="102" t="s">
        <v>54</v>
      </c>
      <c r="E105" s="110"/>
      <c r="F105" s="110"/>
      <c r="G105" s="104">
        <f t="shared" ref="G105:G110" si="16">SUM(E105:F105)*C105</f>
        <v>0</v>
      </c>
    </row>
    <row r="106" spans="1:8" s="14" customFormat="1" x14ac:dyDescent="0.2">
      <c r="A106" s="111" t="s">
        <v>127</v>
      </c>
      <c r="B106" s="163" t="s">
        <v>268</v>
      </c>
      <c r="C106" s="101">
        <v>1</v>
      </c>
      <c r="D106" s="102" t="s">
        <v>800</v>
      </c>
      <c r="E106" s="110"/>
      <c r="F106" s="110"/>
      <c r="G106" s="104">
        <f t="shared" si="16"/>
        <v>0</v>
      </c>
    </row>
    <row r="107" spans="1:8" s="14" customFormat="1" ht="25.5" x14ac:dyDescent="0.2">
      <c r="A107" s="111" t="s">
        <v>128</v>
      </c>
      <c r="B107" s="163" t="s">
        <v>857</v>
      </c>
      <c r="C107" s="101">
        <v>15</v>
      </c>
      <c r="D107" s="102" t="s">
        <v>54</v>
      </c>
      <c r="E107" s="110"/>
      <c r="F107" s="110"/>
      <c r="G107" s="104">
        <f t="shared" si="16"/>
        <v>0</v>
      </c>
    </row>
    <row r="108" spans="1:8" s="14" customFormat="1" x14ac:dyDescent="0.2">
      <c r="A108" s="111" t="s">
        <v>129</v>
      </c>
      <c r="B108" s="163" t="s">
        <v>269</v>
      </c>
      <c r="C108" s="101">
        <v>8</v>
      </c>
      <c r="D108" s="102" t="s">
        <v>54</v>
      </c>
      <c r="E108" s="110"/>
      <c r="F108" s="122"/>
      <c r="G108" s="104">
        <f t="shared" si="16"/>
        <v>0</v>
      </c>
    </row>
    <row r="109" spans="1:8" s="14" customFormat="1" x14ac:dyDescent="0.2">
      <c r="A109" s="111" t="s">
        <v>270</v>
      </c>
      <c r="B109" s="163" t="s">
        <v>271</v>
      </c>
      <c r="C109" s="101">
        <v>15</v>
      </c>
      <c r="D109" s="102" t="s">
        <v>54</v>
      </c>
      <c r="E109" s="110"/>
      <c r="F109" s="122"/>
      <c r="G109" s="104">
        <f t="shared" si="16"/>
        <v>0</v>
      </c>
    </row>
    <row r="110" spans="1:8" x14ac:dyDescent="0.2">
      <c r="A110" s="111" t="s">
        <v>272</v>
      </c>
      <c r="B110" s="163" t="s">
        <v>273</v>
      </c>
      <c r="C110" s="101">
        <v>1</v>
      </c>
      <c r="D110" s="102" t="s">
        <v>800</v>
      </c>
      <c r="E110" s="110"/>
      <c r="F110" s="110"/>
      <c r="G110" s="104">
        <f t="shared" si="16"/>
        <v>0</v>
      </c>
    </row>
    <row r="111" spans="1:8" x14ac:dyDescent="0.2">
      <c r="A111" s="111" t="s">
        <v>274</v>
      </c>
      <c r="B111" s="106" t="s">
        <v>859</v>
      </c>
      <c r="C111" s="101">
        <v>4</v>
      </c>
      <c r="D111" s="102" t="s">
        <v>800</v>
      </c>
      <c r="E111" s="103"/>
      <c r="F111" s="103"/>
      <c r="G111" s="104"/>
    </row>
    <row r="112" spans="1:8" s="14" customFormat="1" ht="25.5" x14ac:dyDescent="0.2">
      <c r="A112" s="111" t="s">
        <v>275</v>
      </c>
      <c r="B112" s="163" t="s">
        <v>276</v>
      </c>
      <c r="C112" s="101">
        <v>15</v>
      </c>
      <c r="D112" s="102" t="s">
        <v>54</v>
      </c>
      <c r="E112" s="110"/>
      <c r="F112" s="110"/>
      <c r="G112" s="104">
        <f t="shared" ref="G112:G120" si="17">SUM(E112:F112)*C112</f>
        <v>0</v>
      </c>
    </row>
    <row r="113" spans="1:7" s="14" customFormat="1" x14ac:dyDescent="0.2">
      <c r="A113" s="111" t="s">
        <v>277</v>
      </c>
      <c r="B113" s="163" t="s">
        <v>278</v>
      </c>
      <c r="C113" s="101">
        <v>15</v>
      </c>
      <c r="D113" s="102" t="s">
        <v>54</v>
      </c>
      <c r="E113" s="108"/>
      <c r="F113" s="122"/>
      <c r="G113" s="104">
        <f t="shared" si="17"/>
        <v>0</v>
      </c>
    </row>
    <row r="114" spans="1:7" s="14" customFormat="1" ht="25.5" x14ac:dyDescent="0.2">
      <c r="A114" s="111" t="s">
        <v>279</v>
      </c>
      <c r="B114" s="163" t="s">
        <v>858</v>
      </c>
      <c r="C114" s="101">
        <v>15</v>
      </c>
      <c r="D114" s="102" t="s">
        <v>54</v>
      </c>
      <c r="E114" s="110"/>
      <c r="F114" s="122"/>
      <c r="G114" s="104">
        <f t="shared" si="17"/>
        <v>0</v>
      </c>
    </row>
    <row r="115" spans="1:7" s="80" customFormat="1" ht="25.5" x14ac:dyDescent="0.2">
      <c r="A115" s="111" t="s">
        <v>281</v>
      </c>
      <c r="B115" s="106" t="s">
        <v>282</v>
      </c>
      <c r="C115" s="101">
        <v>1</v>
      </c>
      <c r="D115" s="102" t="s">
        <v>800</v>
      </c>
      <c r="E115" s="110"/>
      <c r="F115" s="110"/>
      <c r="G115" s="104">
        <f t="shared" si="17"/>
        <v>0</v>
      </c>
    </row>
    <row r="116" spans="1:7" s="14" customFormat="1" ht="25.5" x14ac:dyDescent="0.2">
      <c r="A116" s="111" t="s">
        <v>283</v>
      </c>
      <c r="B116" s="106" t="s">
        <v>284</v>
      </c>
      <c r="C116" s="101">
        <v>3</v>
      </c>
      <c r="D116" s="102" t="s">
        <v>800</v>
      </c>
      <c r="E116" s="110"/>
      <c r="F116" s="110"/>
      <c r="G116" s="104">
        <f t="shared" si="17"/>
        <v>0</v>
      </c>
    </row>
    <row r="117" spans="1:7" s="14" customFormat="1" x14ac:dyDescent="0.2">
      <c r="A117" s="111" t="s">
        <v>285</v>
      </c>
      <c r="B117" s="106" t="s">
        <v>286</v>
      </c>
      <c r="C117" s="101">
        <v>1</v>
      </c>
      <c r="D117" s="102" t="s">
        <v>800</v>
      </c>
      <c r="E117" s="110"/>
      <c r="F117" s="110"/>
      <c r="G117" s="104">
        <f t="shared" si="17"/>
        <v>0</v>
      </c>
    </row>
    <row r="118" spans="1:7" s="14" customFormat="1" ht="25.5" x14ac:dyDescent="0.2">
      <c r="A118" s="111" t="s">
        <v>287</v>
      </c>
      <c r="B118" s="183" t="s">
        <v>288</v>
      </c>
      <c r="C118" s="101">
        <v>2</v>
      </c>
      <c r="D118" s="102" t="s">
        <v>800</v>
      </c>
      <c r="E118" s="110"/>
      <c r="F118" s="110"/>
      <c r="G118" s="104">
        <f t="shared" si="17"/>
        <v>0</v>
      </c>
    </row>
    <row r="119" spans="1:7" s="14" customFormat="1" x14ac:dyDescent="0.2">
      <c r="A119" s="111" t="s">
        <v>289</v>
      </c>
      <c r="B119" s="183" t="s">
        <v>290</v>
      </c>
      <c r="C119" s="101">
        <v>19</v>
      </c>
      <c r="D119" s="102" t="s">
        <v>54</v>
      </c>
      <c r="E119" s="110"/>
      <c r="F119" s="110"/>
      <c r="G119" s="104">
        <f t="shared" si="17"/>
        <v>0</v>
      </c>
    </row>
    <row r="120" spans="1:7" s="14" customFormat="1" x14ac:dyDescent="0.2">
      <c r="A120" s="111" t="s">
        <v>291</v>
      </c>
      <c r="B120" s="106" t="s">
        <v>292</v>
      </c>
      <c r="C120" s="101">
        <v>14</v>
      </c>
      <c r="D120" s="102" t="s">
        <v>54</v>
      </c>
      <c r="E120" s="110"/>
      <c r="F120" s="110"/>
      <c r="G120" s="104">
        <f t="shared" si="17"/>
        <v>0</v>
      </c>
    </row>
    <row r="121" spans="1:7" x14ac:dyDescent="0.2">
      <c r="A121" s="99">
        <v>12</v>
      </c>
      <c r="B121" s="100" t="s">
        <v>125</v>
      </c>
      <c r="C121" s="101"/>
      <c r="D121" s="102"/>
      <c r="E121" s="103"/>
      <c r="F121" s="103"/>
      <c r="G121" s="104"/>
    </row>
    <row r="122" spans="1:7" s="14" customFormat="1" x14ac:dyDescent="0.2">
      <c r="A122" s="111" t="s">
        <v>114</v>
      </c>
      <c r="B122" s="106" t="s">
        <v>836</v>
      </c>
      <c r="C122" s="101"/>
      <c r="D122" s="102"/>
      <c r="E122" s="103"/>
      <c r="F122" s="103"/>
      <c r="G122" s="104"/>
    </row>
    <row r="123" spans="1:7" s="14" customFormat="1" x14ac:dyDescent="0.2">
      <c r="A123" s="111" t="s">
        <v>130</v>
      </c>
      <c r="B123" s="163" t="s">
        <v>293</v>
      </c>
      <c r="C123" s="101">
        <v>4</v>
      </c>
      <c r="D123" s="102" t="s">
        <v>800</v>
      </c>
      <c r="E123" s="110"/>
      <c r="F123" s="110"/>
      <c r="G123" s="104">
        <f t="shared" ref="G123:G128" si="18">SUM(E123:F123)*C123</f>
        <v>0</v>
      </c>
    </row>
    <row r="124" spans="1:7" s="14" customFormat="1" x14ac:dyDescent="0.2">
      <c r="A124" s="111" t="s">
        <v>131</v>
      </c>
      <c r="B124" s="163" t="s">
        <v>294</v>
      </c>
      <c r="C124" s="101">
        <v>1</v>
      </c>
      <c r="D124" s="102" t="s">
        <v>800</v>
      </c>
      <c r="E124" s="110"/>
      <c r="F124" s="110"/>
      <c r="G124" s="104">
        <f t="shared" si="18"/>
        <v>0</v>
      </c>
    </row>
    <row r="125" spans="1:7" s="14" customFormat="1" x14ac:dyDescent="0.2">
      <c r="A125" s="111" t="s">
        <v>132</v>
      </c>
      <c r="B125" s="163" t="s">
        <v>295</v>
      </c>
      <c r="C125" s="101">
        <v>1</v>
      </c>
      <c r="D125" s="102" t="s">
        <v>800</v>
      </c>
      <c r="E125" s="110"/>
      <c r="F125" s="110"/>
      <c r="G125" s="104">
        <f t="shared" si="18"/>
        <v>0</v>
      </c>
    </row>
    <row r="126" spans="1:7" s="14" customFormat="1" x14ac:dyDescent="0.2">
      <c r="A126" s="111" t="s">
        <v>133</v>
      </c>
      <c r="B126" s="163" t="s">
        <v>296</v>
      </c>
      <c r="C126" s="101">
        <v>1</v>
      </c>
      <c r="D126" s="102" t="s">
        <v>800</v>
      </c>
      <c r="E126" s="110"/>
      <c r="F126" s="110"/>
      <c r="G126" s="104">
        <f t="shared" si="18"/>
        <v>0</v>
      </c>
    </row>
    <row r="127" spans="1:7" s="14" customFormat="1" x14ac:dyDescent="0.2">
      <c r="A127" s="111" t="s">
        <v>134</v>
      </c>
      <c r="B127" s="163" t="s">
        <v>297</v>
      </c>
      <c r="C127" s="101">
        <v>3</v>
      </c>
      <c r="D127" s="102" t="s">
        <v>800</v>
      </c>
      <c r="E127" s="110"/>
      <c r="F127" s="110"/>
      <c r="G127" s="104">
        <f t="shared" si="18"/>
        <v>0</v>
      </c>
    </row>
    <row r="128" spans="1:7" s="14" customFormat="1" x14ac:dyDescent="0.2">
      <c r="A128" s="111" t="s">
        <v>298</v>
      </c>
      <c r="B128" s="163" t="s">
        <v>299</v>
      </c>
      <c r="C128" s="101">
        <v>2</v>
      </c>
      <c r="D128" s="102" t="s">
        <v>800</v>
      </c>
      <c r="E128" s="110"/>
      <c r="F128" s="110"/>
      <c r="G128" s="104">
        <f t="shared" si="18"/>
        <v>0</v>
      </c>
    </row>
    <row r="129" spans="1:7" x14ac:dyDescent="0.2">
      <c r="A129" s="111" t="s">
        <v>300</v>
      </c>
      <c r="B129" s="106" t="s">
        <v>837</v>
      </c>
      <c r="C129" s="101"/>
      <c r="D129" s="102"/>
      <c r="E129" s="103"/>
      <c r="F129" s="103"/>
      <c r="G129" s="104"/>
    </row>
    <row r="130" spans="1:7" x14ac:dyDescent="0.2">
      <c r="A130" s="111" t="s">
        <v>301</v>
      </c>
      <c r="B130" s="163" t="s">
        <v>302</v>
      </c>
      <c r="C130" s="101">
        <v>1</v>
      </c>
      <c r="D130" s="102" t="s">
        <v>800</v>
      </c>
      <c r="E130" s="110"/>
      <c r="F130" s="110"/>
      <c r="G130" s="104">
        <f t="shared" ref="G130:G137" si="19">SUM(E130:F130)*C130</f>
        <v>0</v>
      </c>
    </row>
    <row r="131" spans="1:7" s="14" customFormat="1" x14ac:dyDescent="0.2">
      <c r="A131" s="111" t="s">
        <v>303</v>
      </c>
      <c r="B131" s="163" t="s">
        <v>304</v>
      </c>
      <c r="C131" s="101">
        <v>1</v>
      </c>
      <c r="D131" s="102" t="s">
        <v>800</v>
      </c>
      <c r="E131" s="110"/>
      <c r="F131" s="110"/>
      <c r="G131" s="104">
        <f t="shared" si="19"/>
        <v>0</v>
      </c>
    </row>
    <row r="132" spans="1:7" s="14" customFormat="1" x14ac:dyDescent="0.2">
      <c r="A132" s="111" t="s">
        <v>305</v>
      </c>
      <c r="B132" s="163" t="s">
        <v>306</v>
      </c>
      <c r="C132" s="101">
        <v>2</v>
      </c>
      <c r="D132" s="102" t="s">
        <v>800</v>
      </c>
      <c r="E132" s="110"/>
      <c r="F132" s="110"/>
      <c r="G132" s="104">
        <f t="shared" si="19"/>
        <v>0</v>
      </c>
    </row>
    <row r="133" spans="1:7" s="14" customFormat="1" x14ac:dyDescent="0.2">
      <c r="A133" s="111" t="s">
        <v>307</v>
      </c>
      <c r="B133" s="163" t="s">
        <v>308</v>
      </c>
      <c r="C133" s="101">
        <v>1</v>
      </c>
      <c r="D133" s="102" t="s">
        <v>800</v>
      </c>
      <c r="E133" s="110"/>
      <c r="F133" s="110"/>
      <c r="G133" s="104">
        <f t="shared" si="19"/>
        <v>0</v>
      </c>
    </row>
    <row r="134" spans="1:7" x14ac:dyDescent="0.2">
      <c r="A134" s="111" t="s">
        <v>309</v>
      </c>
      <c r="B134" s="163" t="s">
        <v>310</v>
      </c>
      <c r="C134" s="101">
        <v>1</v>
      </c>
      <c r="D134" s="102" t="s">
        <v>800</v>
      </c>
      <c r="E134" s="110"/>
      <c r="F134" s="110"/>
      <c r="G134" s="104">
        <f t="shared" si="19"/>
        <v>0</v>
      </c>
    </row>
    <row r="135" spans="1:7" s="14" customFormat="1" x14ac:dyDescent="0.2">
      <c r="A135" s="111" t="s">
        <v>311</v>
      </c>
      <c r="B135" s="163" t="s">
        <v>312</v>
      </c>
      <c r="C135" s="101">
        <v>1</v>
      </c>
      <c r="D135" s="102" t="s">
        <v>800</v>
      </c>
      <c r="E135" s="110"/>
      <c r="F135" s="110"/>
      <c r="G135" s="104">
        <f t="shared" si="19"/>
        <v>0</v>
      </c>
    </row>
    <row r="136" spans="1:7" s="14" customFormat="1" x14ac:dyDescent="0.2">
      <c r="A136" s="111" t="s">
        <v>313</v>
      </c>
      <c r="B136" s="163" t="s">
        <v>314</v>
      </c>
      <c r="C136" s="101">
        <v>1</v>
      </c>
      <c r="D136" s="102" t="s">
        <v>800</v>
      </c>
      <c r="E136" s="110"/>
      <c r="F136" s="110"/>
      <c r="G136" s="104">
        <f t="shared" si="19"/>
        <v>0</v>
      </c>
    </row>
    <row r="137" spans="1:7" x14ac:dyDescent="0.2">
      <c r="A137" s="111" t="s">
        <v>315</v>
      </c>
      <c r="B137" s="163" t="s">
        <v>316</v>
      </c>
      <c r="C137" s="101">
        <v>1</v>
      </c>
      <c r="D137" s="102" t="s">
        <v>800</v>
      </c>
      <c r="E137" s="110"/>
      <c r="F137" s="110"/>
      <c r="G137" s="104">
        <f t="shared" si="19"/>
        <v>0</v>
      </c>
    </row>
    <row r="138" spans="1:7" x14ac:dyDescent="0.2">
      <c r="A138" s="111" t="s">
        <v>317</v>
      </c>
      <c r="B138" s="106" t="s">
        <v>838</v>
      </c>
      <c r="C138" s="101"/>
      <c r="D138" s="102"/>
      <c r="E138" s="103"/>
      <c r="F138" s="103"/>
      <c r="G138" s="104"/>
    </row>
    <row r="139" spans="1:7" x14ac:dyDescent="0.2">
      <c r="A139" s="111" t="s">
        <v>318</v>
      </c>
      <c r="B139" s="163" t="s">
        <v>319</v>
      </c>
      <c r="C139" s="101">
        <v>2</v>
      </c>
      <c r="D139" s="102" t="s">
        <v>800</v>
      </c>
      <c r="E139" s="110"/>
      <c r="F139" s="110"/>
      <c r="G139" s="104">
        <f t="shared" ref="G139:G145" si="20">SUM(E139:F139)*C139</f>
        <v>0</v>
      </c>
    </row>
    <row r="140" spans="1:7" s="14" customFormat="1" x14ac:dyDescent="0.2">
      <c r="A140" s="111" t="s">
        <v>320</v>
      </c>
      <c r="B140" s="163" t="s">
        <v>321</v>
      </c>
      <c r="C140" s="101">
        <v>1</v>
      </c>
      <c r="D140" s="102" t="s">
        <v>800</v>
      </c>
      <c r="E140" s="110"/>
      <c r="F140" s="110"/>
      <c r="G140" s="104">
        <f t="shared" si="20"/>
        <v>0</v>
      </c>
    </row>
    <row r="141" spans="1:7" s="14" customFormat="1" x14ac:dyDescent="0.2">
      <c r="A141" s="111" t="s">
        <v>322</v>
      </c>
      <c r="B141" s="163" t="s">
        <v>323</v>
      </c>
      <c r="C141" s="101">
        <v>2</v>
      </c>
      <c r="D141" s="102" t="s">
        <v>800</v>
      </c>
      <c r="E141" s="110"/>
      <c r="F141" s="110"/>
      <c r="G141" s="104">
        <f t="shared" si="20"/>
        <v>0</v>
      </c>
    </row>
    <row r="142" spans="1:7" s="14" customFormat="1" x14ac:dyDescent="0.2">
      <c r="A142" s="111" t="s">
        <v>324</v>
      </c>
      <c r="B142" s="163" t="s">
        <v>325</v>
      </c>
      <c r="C142" s="101">
        <v>3</v>
      </c>
      <c r="D142" s="102" t="s">
        <v>800</v>
      </c>
      <c r="E142" s="110"/>
      <c r="F142" s="110"/>
      <c r="G142" s="104">
        <f t="shared" si="20"/>
        <v>0</v>
      </c>
    </row>
    <row r="143" spans="1:7" s="14" customFormat="1" x14ac:dyDescent="0.2">
      <c r="A143" s="111" t="s">
        <v>326</v>
      </c>
      <c r="B143" s="163" t="s">
        <v>327</v>
      </c>
      <c r="C143" s="101">
        <v>4</v>
      </c>
      <c r="D143" s="102" t="s">
        <v>800</v>
      </c>
      <c r="E143" s="110"/>
      <c r="F143" s="110"/>
      <c r="G143" s="104">
        <f t="shared" si="20"/>
        <v>0</v>
      </c>
    </row>
    <row r="144" spans="1:7" s="14" customFormat="1" x14ac:dyDescent="0.2">
      <c r="A144" s="111" t="s">
        <v>328</v>
      </c>
      <c r="B144" s="163" t="s">
        <v>329</v>
      </c>
      <c r="C144" s="101">
        <v>4</v>
      </c>
      <c r="D144" s="102" t="s">
        <v>800</v>
      </c>
      <c r="E144" s="110"/>
      <c r="F144" s="110"/>
      <c r="G144" s="104">
        <f t="shared" si="20"/>
        <v>0</v>
      </c>
    </row>
    <row r="145" spans="1:10" s="14" customFormat="1" x14ac:dyDescent="0.2">
      <c r="A145" s="111" t="s">
        <v>330</v>
      </c>
      <c r="B145" s="163" t="s">
        <v>331</v>
      </c>
      <c r="C145" s="101">
        <v>1</v>
      </c>
      <c r="D145" s="102" t="s">
        <v>800</v>
      </c>
      <c r="E145" s="110"/>
      <c r="F145" s="110"/>
      <c r="G145" s="104">
        <f t="shared" si="20"/>
        <v>0</v>
      </c>
    </row>
    <row r="146" spans="1:10" s="14" customFormat="1" x14ac:dyDescent="0.2">
      <c r="A146" s="111" t="s">
        <v>332</v>
      </c>
      <c r="B146" s="106" t="s">
        <v>839</v>
      </c>
      <c r="C146" s="101"/>
      <c r="D146" s="102"/>
      <c r="E146" s="103"/>
      <c r="F146" s="103"/>
      <c r="G146" s="104"/>
    </row>
    <row r="147" spans="1:10" s="14" customFormat="1" x14ac:dyDescent="0.2">
      <c r="A147" s="111" t="s">
        <v>333</v>
      </c>
      <c r="B147" s="163" t="s">
        <v>334</v>
      </c>
      <c r="C147" s="101">
        <v>1</v>
      </c>
      <c r="D147" s="102" t="s">
        <v>800</v>
      </c>
      <c r="E147" s="110"/>
      <c r="F147" s="110"/>
      <c r="G147" s="104">
        <f t="shared" ref="G147:G152" si="21">SUM(E147:F147)*C147</f>
        <v>0</v>
      </c>
    </row>
    <row r="148" spans="1:10" s="14" customFormat="1" x14ac:dyDescent="0.2">
      <c r="A148" s="111" t="s">
        <v>335</v>
      </c>
      <c r="B148" s="163" t="s">
        <v>336</v>
      </c>
      <c r="C148" s="101">
        <v>1</v>
      </c>
      <c r="D148" s="102" t="s">
        <v>800</v>
      </c>
      <c r="E148" s="110"/>
      <c r="F148" s="110"/>
      <c r="G148" s="104">
        <f t="shared" si="21"/>
        <v>0</v>
      </c>
    </row>
    <row r="149" spans="1:10" s="14" customFormat="1" x14ac:dyDescent="0.2">
      <c r="A149" s="111" t="s">
        <v>337</v>
      </c>
      <c r="B149" s="163" t="s">
        <v>338</v>
      </c>
      <c r="C149" s="101">
        <v>1</v>
      </c>
      <c r="D149" s="102" t="s">
        <v>800</v>
      </c>
      <c r="E149" s="110"/>
      <c r="F149" s="110"/>
      <c r="G149" s="104">
        <f t="shared" si="21"/>
        <v>0</v>
      </c>
    </row>
    <row r="150" spans="1:10" s="14" customFormat="1" x14ac:dyDescent="0.2">
      <c r="A150" s="111" t="s">
        <v>339</v>
      </c>
      <c r="B150" s="163" t="s">
        <v>340</v>
      </c>
      <c r="C150" s="101">
        <v>3</v>
      </c>
      <c r="D150" s="102" t="s">
        <v>800</v>
      </c>
      <c r="E150" s="110"/>
      <c r="F150" s="110"/>
      <c r="G150" s="104">
        <f t="shared" si="21"/>
        <v>0</v>
      </c>
    </row>
    <row r="151" spans="1:10" s="14" customFormat="1" x14ac:dyDescent="0.2">
      <c r="A151" s="111" t="s">
        <v>341</v>
      </c>
      <c r="B151" s="163" t="s">
        <v>342</v>
      </c>
      <c r="C151" s="101">
        <v>4</v>
      </c>
      <c r="D151" s="102" t="s">
        <v>800</v>
      </c>
      <c r="E151" s="110"/>
      <c r="F151" s="110"/>
      <c r="G151" s="104">
        <f t="shared" si="21"/>
        <v>0</v>
      </c>
    </row>
    <row r="152" spans="1:10" s="14" customFormat="1" x14ac:dyDescent="0.2">
      <c r="A152" s="111" t="s">
        <v>343</v>
      </c>
      <c r="B152" s="163" t="s">
        <v>344</v>
      </c>
      <c r="C152" s="101">
        <v>4</v>
      </c>
      <c r="D152" s="102" t="s">
        <v>800</v>
      </c>
      <c r="E152" s="110"/>
      <c r="F152" s="110"/>
      <c r="G152" s="104">
        <f t="shared" si="21"/>
        <v>0</v>
      </c>
    </row>
    <row r="153" spans="1:10" s="14" customFormat="1" x14ac:dyDescent="0.2">
      <c r="A153" s="111" t="s">
        <v>345</v>
      </c>
      <c r="B153" s="106" t="s">
        <v>840</v>
      </c>
      <c r="C153" s="101"/>
      <c r="D153" s="102"/>
      <c r="E153" s="103"/>
      <c r="F153" s="103"/>
      <c r="G153" s="104"/>
    </row>
    <row r="154" spans="1:10" s="14" customFormat="1" x14ac:dyDescent="0.2">
      <c r="A154" s="111" t="s">
        <v>346</v>
      </c>
      <c r="B154" s="163" t="s">
        <v>347</v>
      </c>
      <c r="C154" s="101">
        <v>2</v>
      </c>
      <c r="D154" s="102" t="s">
        <v>800</v>
      </c>
      <c r="E154" s="110"/>
      <c r="F154" s="110"/>
      <c r="G154" s="104">
        <f t="shared" ref="G154:G162" si="22">SUM(E154:F154)*C154</f>
        <v>0</v>
      </c>
    </row>
    <row r="155" spans="1:10" s="14" customFormat="1" x14ac:dyDescent="0.2">
      <c r="A155" s="111" t="s">
        <v>348</v>
      </c>
      <c r="B155" s="163" t="s">
        <v>349</v>
      </c>
      <c r="C155" s="101">
        <v>8</v>
      </c>
      <c r="D155" s="102" t="s">
        <v>800</v>
      </c>
      <c r="E155" s="110"/>
      <c r="F155" s="110"/>
      <c r="G155" s="104">
        <f t="shared" si="22"/>
        <v>0</v>
      </c>
    </row>
    <row r="156" spans="1:10" x14ac:dyDescent="0.2">
      <c r="A156" s="111" t="s">
        <v>350</v>
      </c>
      <c r="B156" s="163" t="s">
        <v>351</v>
      </c>
      <c r="C156" s="101">
        <v>12</v>
      </c>
      <c r="D156" s="102" t="s">
        <v>800</v>
      </c>
      <c r="E156" s="132"/>
      <c r="F156" s="132"/>
      <c r="G156" s="177">
        <f t="shared" si="22"/>
        <v>0</v>
      </c>
      <c r="H156" s="14"/>
      <c r="I156" s="14"/>
      <c r="J156" s="176"/>
    </row>
    <row r="157" spans="1:10" s="14" customFormat="1" x14ac:dyDescent="0.2">
      <c r="A157" s="111" t="s">
        <v>352</v>
      </c>
      <c r="B157" s="106" t="s">
        <v>841</v>
      </c>
      <c r="C157" s="101"/>
      <c r="D157" s="102"/>
      <c r="E157" s="103"/>
      <c r="F157" s="103"/>
      <c r="G157" s="104"/>
    </row>
    <row r="158" spans="1:10" s="14" customFormat="1" x14ac:dyDescent="0.2">
      <c r="A158" s="111" t="s">
        <v>353</v>
      </c>
      <c r="B158" s="163" t="s">
        <v>354</v>
      </c>
      <c r="C158" s="101">
        <v>1</v>
      </c>
      <c r="D158" s="102" t="s">
        <v>800</v>
      </c>
      <c r="E158" s="110"/>
      <c r="F158" s="110"/>
      <c r="G158" s="104">
        <f t="shared" ref="G158:G160" si="23">SUM(E158:F158)*C158</f>
        <v>0</v>
      </c>
    </row>
    <row r="159" spans="1:10" s="14" customFormat="1" x14ac:dyDescent="0.2">
      <c r="A159" s="111" t="s">
        <v>355</v>
      </c>
      <c r="B159" s="163" t="s">
        <v>356</v>
      </c>
      <c r="C159" s="101">
        <v>1</v>
      </c>
      <c r="D159" s="102" t="s">
        <v>800</v>
      </c>
      <c r="E159" s="110"/>
      <c r="F159" s="110"/>
      <c r="G159" s="104">
        <f t="shared" si="23"/>
        <v>0</v>
      </c>
    </row>
    <row r="160" spans="1:10" s="14" customFormat="1" x14ac:dyDescent="0.2">
      <c r="A160" s="111" t="s">
        <v>357</v>
      </c>
      <c r="B160" s="106" t="s">
        <v>358</v>
      </c>
      <c r="C160" s="101">
        <v>19</v>
      </c>
      <c r="D160" s="102" t="s">
        <v>800</v>
      </c>
      <c r="E160" s="110"/>
      <c r="F160" s="103" t="s">
        <v>60</v>
      </c>
      <c r="G160" s="104">
        <f t="shared" si="23"/>
        <v>0</v>
      </c>
    </row>
    <row r="161" spans="1:7" s="14" customFormat="1" x14ac:dyDescent="0.2">
      <c r="A161" s="111" t="s">
        <v>359</v>
      </c>
      <c r="B161" s="106" t="s">
        <v>360</v>
      </c>
      <c r="C161" s="101">
        <v>2</v>
      </c>
      <c r="D161" s="102" t="s">
        <v>800</v>
      </c>
      <c r="E161" s="110"/>
      <c r="F161" s="110"/>
      <c r="G161" s="104">
        <f t="shared" si="22"/>
        <v>0</v>
      </c>
    </row>
    <row r="162" spans="1:7" s="14" customFormat="1" ht="25.5" x14ac:dyDescent="0.2">
      <c r="A162" s="111" t="s">
        <v>361</v>
      </c>
      <c r="B162" s="106" t="s">
        <v>362</v>
      </c>
      <c r="C162" s="123">
        <v>1</v>
      </c>
      <c r="D162" s="102" t="s">
        <v>800</v>
      </c>
      <c r="E162" s="110"/>
      <c r="F162" s="110"/>
      <c r="G162" s="104">
        <f t="shared" si="22"/>
        <v>0</v>
      </c>
    </row>
    <row r="163" spans="1:7" s="14" customFormat="1" x14ac:dyDescent="0.2">
      <c r="A163" s="99">
        <v>13</v>
      </c>
      <c r="B163" s="100" t="s">
        <v>809</v>
      </c>
      <c r="C163" s="101"/>
      <c r="D163" s="102"/>
      <c r="E163" s="103"/>
      <c r="F163" s="103"/>
      <c r="G163" s="104"/>
    </row>
    <row r="164" spans="1:7" s="14" customFormat="1" x14ac:dyDescent="0.2">
      <c r="A164" s="111" t="s">
        <v>115</v>
      </c>
      <c r="B164" s="183" t="s">
        <v>123</v>
      </c>
      <c r="C164" s="185">
        <v>7</v>
      </c>
      <c r="D164" s="185" t="s">
        <v>55</v>
      </c>
      <c r="E164" s="110"/>
      <c r="F164" s="110"/>
      <c r="G164" s="104">
        <f t="shared" ref="G164:G166" si="24">SUM(E164:F164)*C164</f>
        <v>0</v>
      </c>
    </row>
    <row r="165" spans="1:7" s="14" customFormat="1" ht="25.5" x14ac:dyDescent="0.2">
      <c r="A165" s="111" t="s">
        <v>116</v>
      </c>
      <c r="B165" s="183" t="s">
        <v>363</v>
      </c>
      <c r="C165" s="185">
        <v>1</v>
      </c>
      <c r="D165" s="185" t="s">
        <v>55</v>
      </c>
      <c r="E165" s="110"/>
      <c r="F165" s="110"/>
      <c r="G165" s="104">
        <f t="shared" si="24"/>
        <v>0</v>
      </c>
    </row>
    <row r="166" spans="1:7" s="14" customFormat="1" x14ac:dyDescent="0.2">
      <c r="A166" s="111" t="s">
        <v>117</v>
      </c>
      <c r="B166" s="183" t="s">
        <v>889</v>
      </c>
      <c r="C166" s="185">
        <v>1</v>
      </c>
      <c r="D166" s="185" t="s">
        <v>55</v>
      </c>
      <c r="E166" s="110"/>
      <c r="F166" s="110"/>
      <c r="G166" s="104">
        <f t="shared" si="24"/>
        <v>0</v>
      </c>
    </row>
    <row r="167" spans="1:7" s="14" customFormat="1" x14ac:dyDescent="0.2">
      <c r="A167" s="99">
        <v>14</v>
      </c>
      <c r="B167" s="100" t="s">
        <v>810</v>
      </c>
      <c r="C167" s="101"/>
      <c r="D167" s="102"/>
      <c r="E167" s="103"/>
      <c r="F167" s="103"/>
      <c r="G167" s="104"/>
    </row>
    <row r="168" spans="1:7" s="14" customFormat="1" x14ac:dyDescent="0.2">
      <c r="A168" s="111" t="s">
        <v>118</v>
      </c>
      <c r="B168" s="124" t="s">
        <v>862</v>
      </c>
      <c r="C168" s="125"/>
      <c r="D168" s="102"/>
      <c r="E168" s="109"/>
      <c r="F168" s="182"/>
      <c r="G168" s="104"/>
    </row>
    <row r="169" spans="1:7" ht="38.25" x14ac:dyDescent="0.2">
      <c r="A169" s="111" t="s">
        <v>138</v>
      </c>
      <c r="B169" s="163" t="s">
        <v>364</v>
      </c>
      <c r="C169" s="101">
        <v>7</v>
      </c>
      <c r="D169" s="102" t="s">
        <v>54</v>
      </c>
      <c r="E169" s="110"/>
      <c r="F169" s="110"/>
      <c r="G169" s="104">
        <f t="shared" ref="G169:G171" si="25">SUM(E169:F169)*C169</f>
        <v>0</v>
      </c>
    </row>
    <row r="170" spans="1:7" s="14" customFormat="1" x14ac:dyDescent="0.2">
      <c r="A170" s="111" t="s">
        <v>139</v>
      </c>
      <c r="B170" s="163" t="s">
        <v>278</v>
      </c>
      <c r="C170" s="101">
        <v>7</v>
      </c>
      <c r="D170" s="102" t="s">
        <v>54</v>
      </c>
      <c r="E170" s="108"/>
      <c r="F170" s="122"/>
      <c r="G170" s="104">
        <f t="shared" si="25"/>
        <v>0</v>
      </c>
    </row>
    <row r="171" spans="1:7" s="14" customFormat="1" x14ac:dyDescent="0.2">
      <c r="A171" s="111" t="s">
        <v>145</v>
      </c>
      <c r="B171" s="163" t="s">
        <v>280</v>
      </c>
      <c r="C171" s="101">
        <v>7</v>
      </c>
      <c r="D171" s="102" t="s">
        <v>54</v>
      </c>
      <c r="E171" s="110"/>
      <c r="F171" s="122"/>
      <c r="G171" s="104">
        <f t="shared" si="25"/>
        <v>0</v>
      </c>
    </row>
    <row r="172" spans="1:7" s="14" customFormat="1" ht="38.25" x14ac:dyDescent="0.2">
      <c r="A172" s="111" t="s">
        <v>365</v>
      </c>
      <c r="B172" s="164" t="s">
        <v>366</v>
      </c>
      <c r="C172" s="125">
        <v>1</v>
      </c>
      <c r="D172" s="102" t="s">
        <v>800</v>
      </c>
      <c r="E172" s="108"/>
      <c r="F172" s="122"/>
      <c r="G172" s="104">
        <f>SUM(E172:F172)*C172</f>
        <v>0</v>
      </c>
    </row>
    <row r="173" spans="1:7" s="14" customFormat="1" x14ac:dyDescent="0.2">
      <c r="A173" s="99">
        <v>15</v>
      </c>
      <c r="B173" s="126" t="s">
        <v>811</v>
      </c>
      <c r="C173" s="127"/>
      <c r="D173" s="119"/>
      <c r="E173" s="186"/>
      <c r="F173" s="187"/>
      <c r="G173" s="120"/>
    </row>
    <row r="174" spans="1:7" s="14" customFormat="1" x14ac:dyDescent="0.2">
      <c r="A174" s="111" t="s">
        <v>367</v>
      </c>
      <c r="B174" s="124" t="s">
        <v>860</v>
      </c>
      <c r="C174" s="125"/>
      <c r="D174" s="102"/>
      <c r="E174" s="109"/>
      <c r="F174" s="182"/>
      <c r="G174" s="104"/>
    </row>
    <row r="175" spans="1:7" s="14" customFormat="1" x14ac:dyDescent="0.2">
      <c r="A175" s="111" t="s">
        <v>368</v>
      </c>
      <c r="B175" s="164" t="s">
        <v>369</v>
      </c>
      <c r="C175" s="125">
        <v>36</v>
      </c>
      <c r="D175" s="102" t="s">
        <v>69</v>
      </c>
      <c r="E175" s="108"/>
      <c r="F175" s="122"/>
      <c r="G175" s="104">
        <f t="shared" ref="G175" si="26">SUM(E175:F175)*C175</f>
        <v>0</v>
      </c>
    </row>
    <row r="176" spans="1:7" s="14" customFormat="1" x14ac:dyDescent="0.2">
      <c r="A176" s="111" t="s">
        <v>370</v>
      </c>
      <c r="B176" s="164" t="s">
        <v>371</v>
      </c>
      <c r="C176" s="125">
        <v>65</v>
      </c>
      <c r="D176" s="102" t="s">
        <v>69</v>
      </c>
      <c r="E176" s="108"/>
      <c r="F176" s="122"/>
      <c r="G176" s="104">
        <f t="shared" ref="G176:G193" si="27">SUM(E176:F176)*C176</f>
        <v>0</v>
      </c>
    </row>
    <row r="177" spans="1:7" s="14" customFormat="1" x14ac:dyDescent="0.2">
      <c r="A177" s="111" t="s">
        <v>372</v>
      </c>
      <c r="B177" s="164" t="s">
        <v>373</v>
      </c>
      <c r="C177" s="125">
        <v>2</v>
      </c>
      <c r="D177" s="102" t="s">
        <v>69</v>
      </c>
      <c r="E177" s="108"/>
      <c r="F177" s="122"/>
      <c r="G177" s="104">
        <f t="shared" si="27"/>
        <v>0</v>
      </c>
    </row>
    <row r="178" spans="1:7" s="14" customFormat="1" x14ac:dyDescent="0.2">
      <c r="A178" s="111" t="s">
        <v>374</v>
      </c>
      <c r="B178" s="164" t="s">
        <v>375</v>
      </c>
      <c r="C178" s="125">
        <v>33</v>
      </c>
      <c r="D178" s="102" t="s">
        <v>69</v>
      </c>
      <c r="E178" s="108"/>
      <c r="F178" s="122"/>
      <c r="G178" s="104">
        <f t="shared" si="27"/>
        <v>0</v>
      </c>
    </row>
    <row r="179" spans="1:7" s="14" customFormat="1" x14ac:dyDescent="0.2">
      <c r="A179" s="111" t="s">
        <v>376</v>
      </c>
      <c r="B179" s="164" t="s">
        <v>377</v>
      </c>
      <c r="C179" s="125">
        <v>30</v>
      </c>
      <c r="D179" s="102" t="s">
        <v>800</v>
      </c>
      <c r="E179" s="108"/>
      <c r="F179" s="122"/>
      <c r="G179" s="104">
        <f t="shared" si="27"/>
        <v>0</v>
      </c>
    </row>
    <row r="180" spans="1:7" s="14" customFormat="1" x14ac:dyDescent="0.2">
      <c r="A180" s="111" t="s">
        <v>378</v>
      </c>
      <c r="B180" s="164" t="s">
        <v>379</v>
      </c>
      <c r="C180" s="125">
        <v>19</v>
      </c>
      <c r="D180" s="102" t="s">
        <v>800</v>
      </c>
      <c r="E180" s="108"/>
      <c r="F180" s="122"/>
      <c r="G180" s="104">
        <f t="shared" si="27"/>
        <v>0</v>
      </c>
    </row>
    <row r="181" spans="1:7" x14ac:dyDescent="0.2">
      <c r="A181" s="111" t="s">
        <v>380</v>
      </c>
      <c r="B181" s="164" t="s">
        <v>381</v>
      </c>
      <c r="C181" s="125">
        <v>22</v>
      </c>
      <c r="D181" s="102" t="s">
        <v>800</v>
      </c>
      <c r="E181" s="108"/>
      <c r="F181" s="122"/>
      <c r="G181" s="104">
        <f t="shared" si="27"/>
        <v>0</v>
      </c>
    </row>
    <row r="182" spans="1:7" s="14" customFormat="1" x14ac:dyDescent="0.2">
      <c r="A182" s="111" t="s">
        <v>382</v>
      </c>
      <c r="B182" s="164" t="s">
        <v>383</v>
      </c>
      <c r="C182" s="125">
        <v>16</v>
      </c>
      <c r="D182" s="102" t="s">
        <v>800</v>
      </c>
      <c r="E182" s="108"/>
      <c r="F182" s="122"/>
      <c r="G182" s="104">
        <f t="shared" si="27"/>
        <v>0</v>
      </c>
    </row>
    <row r="183" spans="1:7" s="14" customFormat="1" x14ac:dyDescent="0.2">
      <c r="A183" s="111" t="s">
        <v>384</v>
      </c>
      <c r="B183" s="164" t="s">
        <v>385</v>
      </c>
      <c r="C183" s="125">
        <v>1</v>
      </c>
      <c r="D183" s="102" t="s">
        <v>800</v>
      </c>
      <c r="E183" s="108"/>
      <c r="F183" s="122"/>
      <c r="G183" s="104">
        <f t="shared" si="27"/>
        <v>0</v>
      </c>
    </row>
    <row r="184" spans="1:7" s="14" customFormat="1" x14ac:dyDescent="0.2">
      <c r="A184" s="111" t="s">
        <v>386</v>
      </c>
      <c r="B184" s="164" t="s">
        <v>387</v>
      </c>
      <c r="C184" s="125">
        <v>16</v>
      </c>
      <c r="D184" s="102" t="s">
        <v>800</v>
      </c>
      <c r="E184" s="108"/>
      <c r="F184" s="122"/>
      <c r="G184" s="104">
        <f t="shared" si="27"/>
        <v>0</v>
      </c>
    </row>
    <row r="185" spans="1:7" s="14" customFormat="1" x14ac:dyDescent="0.2">
      <c r="A185" s="111" t="s">
        <v>388</v>
      </c>
      <c r="B185" s="164" t="s">
        <v>389</v>
      </c>
      <c r="C185" s="125">
        <v>11</v>
      </c>
      <c r="D185" s="102" t="s">
        <v>800</v>
      </c>
      <c r="E185" s="108"/>
      <c r="F185" s="122"/>
      <c r="G185" s="104">
        <f t="shared" si="27"/>
        <v>0</v>
      </c>
    </row>
    <row r="186" spans="1:7" s="14" customFormat="1" x14ac:dyDescent="0.2">
      <c r="A186" s="111" t="s">
        <v>390</v>
      </c>
      <c r="B186" s="164" t="s">
        <v>391</v>
      </c>
      <c r="C186" s="125">
        <v>14</v>
      </c>
      <c r="D186" s="102" t="s">
        <v>800</v>
      </c>
      <c r="E186" s="108"/>
      <c r="F186" s="122"/>
      <c r="G186" s="104">
        <f t="shared" si="27"/>
        <v>0</v>
      </c>
    </row>
    <row r="187" spans="1:7" s="14" customFormat="1" x14ac:dyDescent="0.2">
      <c r="A187" s="111" t="s">
        <v>392</v>
      </c>
      <c r="B187" s="164" t="s">
        <v>393</v>
      </c>
      <c r="C187" s="125">
        <v>1</v>
      </c>
      <c r="D187" s="102" t="s">
        <v>800</v>
      </c>
      <c r="E187" s="108"/>
      <c r="F187" s="122"/>
      <c r="G187" s="104">
        <f t="shared" si="27"/>
        <v>0</v>
      </c>
    </row>
    <row r="188" spans="1:7" s="14" customFormat="1" x14ac:dyDescent="0.2">
      <c r="A188" s="111" t="s">
        <v>394</v>
      </c>
      <c r="B188" s="164" t="s">
        <v>395</v>
      </c>
      <c r="C188" s="125">
        <v>1</v>
      </c>
      <c r="D188" s="102" t="s">
        <v>800</v>
      </c>
      <c r="E188" s="108"/>
      <c r="F188" s="122"/>
      <c r="G188" s="104">
        <f t="shared" si="27"/>
        <v>0</v>
      </c>
    </row>
    <row r="189" spans="1:7" s="14" customFormat="1" x14ac:dyDescent="0.2">
      <c r="A189" s="111" t="s">
        <v>396</v>
      </c>
      <c r="B189" s="164" t="s">
        <v>397</v>
      </c>
      <c r="C189" s="125">
        <v>1</v>
      </c>
      <c r="D189" s="102" t="s">
        <v>800</v>
      </c>
      <c r="E189" s="108"/>
      <c r="F189" s="122"/>
      <c r="G189" s="104">
        <f t="shared" si="27"/>
        <v>0</v>
      </c>
    </row>
    <row r="190" spans="1:7" s="14" customFormat="1" x14ac:dyDescent="0.2">
      <c r="A190" s="111" t="s">
        <v>398</v>
      </c>
      <c r="B190" s="164" t="s">
        <v>399</v>
      </c>
      <c r="C190" s="125">
        <v>20</v>
      </c>
      <c r="D190" s="102" t="s">
        <v>800</v>
      </c>
      <c r="E190" s="108"/>
      <c r="F190" s="122"/>
      <c r="G190" s="104">
        <f t="shared" si="27"/>
        <v>0</v>
      </c>
    </row>
    <row r="191" spans="1:7" s="14" customFormat="1" x14ac:dyDescent="0.2">
      <c r="A191" s="111" t="s">
        <v>400</v>
      </c>
      <c r="B191" s="164" t="s">
        <v>401</v>
      </c>
      <c r="C191" s="125">
        <v>13</v>
      </c>
      <c r="D191" s="102" t="s">
        <v>800</v>
      </c>
      <c r="E191" s="108"/>
      <c r="F191" s="122"/>
      <c r="G191" s="104">
        <f t="shared" si="27"/>
        <v>0</v>
      </c>
    </row>
    <row r="192" spans="1:7" s="14" customFormat="1" x14ac:dyDescent="0.2">
      <c r="A192" s="111" t="s">
        <v>402</v>
      </c>
      <c r="B192" s="164" t="s">
        <v>403</v>
      </c>
      <c r="C192" s="125">
        <v>12</v>
      </c>
      <c r="D192" s="102" t="s">
        <v>800</v>
      </c>
      <c r="E192" s="108"/>
      <c r="F192" s="122"/>
      <c r="G192" s="104">
        <f t="shared" si="27"/>
        <v>0</v>
      </c>
    </row>
    <row r="193" spans="1:7" s="14" customFormat="1" x14ac:dyDescent="0.2">
      <c r="A193" s="111" t="s">
        <v>404</v>
      </c>
      <c r="B193" s="164" t="s">
        <v>405</v>
      </c>
      <c r="C193" s="125">
        <v>6</v>
      </c>
      <c r="D193" s="102" t="s">
        <v>800</v>
      </c>
      <c r="E193" s="108"/>
      <c r="F193" s="122"/>
      <c r="G193" s="104">
        <f t="shared" si="27"/>
        <v>0</v>
      </c>
    </row>
    <row r="194" spans="1:7" s="14" customFormat="1" x14ac:dyDescent="0.2">
      <c r="A194" s="111" t="s">
        <v>406</v>
      </c>
      <c r="B194" s="124" t="s">
        <v>407</v>
      </c>
      <c r="C194" s="125"/>
      <c r="D194" s="102"/>
      <c r="E194" s="109"/>
      <c r="F194" s="182"/>
      <c r="G194" s="104"/>
    </row>
    <row r="195" spans="1:7" s="14" customFormat="1" x14ac:dyDescent="0.2">
      <c r="A195" s="111" t="s">
        <v>408</v>
      </c>
      <c r="B195" s="164" t="s">
        <v>409</v>
      </c>
      <c r="C195" s="125">
        <v>100</v>
      </c>
      <c r="D195" s="102" t="s">
        <v>69</v>
      </c>
      <c r="E195" s="108"/>
      <c r="F195" s="122"/>
      <c r="G195" s="104">
        <f t="shared" ref="G195" si="28">SUM(E195:F195)*C195</f>
        <v>0</v>
      </c>
    </row>
    <row r="196" spans="1:7" x14ac:dyDescent="0.2">
      <c r="A196" s="99">
        <v>16</v>
      </c>
      <c r="B196" s="100" t="s">
        <v>812</v>
      </c>
      <c r="C196" s="101"/>
      <c r="D196" s="102"/>
      <c r="E196" s="103"/>
      <c r="F196" s="103"/>
      <c r="G196" s="104"/>
    </row>
    <row r="197" spans="1:7" s="14" customFormat="1" ht="25.5" x14ac:dyDescent="0.2">
      <c r="A197" s="111" t="s">
        <v>410</v>
      </c>
      <c r="B197" s="106" t="s">
        <v>411</v>
      </c>
      <c r="C197" s="101">
        <v>1</v>
      </c>
      <c r="D197" s="102" t="s">
        <v>54</v>
      </c>
      <c r="E197" s="110"/>
      <c r="F197" s="110"/>
      <c r="G197" s="104">
        <f t="shared" ref="G197" si="29">SUM(E197:F197)*C197</f>
        <v>0</v>
      </c>
    </row>
    <row r="198" spans="1:7" s="14" customFormat="1" x14ac:dyDescent="0.2">
      <c r="A198" s="111" t="s">
        <v>412</v>
      </c>
      <c r="B198" s="174" t="s">
        <v>861</v>
      </c>
      <c r="C198" s="123"/>
      <c r="D198" s="175"/>
      <c r="E198" s="184"/>
      <c r="F198" s="184"/>
      <c r="G198" s="104"/>
    </row>
    <row r="199" spans="1:7" x14ac:dyDescent="0.2">
      <c r="A199" s="111" t="s">
        <v>413</v>
      </c>
      <c r="B199" s="163" t="s">
        <v>414</v>
      </c>
      <c r="C199" s="101">
        <v>3</v>
      </c>
      <c r="D199" s="102" t="s">
        <v>800</v>
      </c>
      <c r="E199" s="110"/>
      <c r="F199" s="110"/>
      <c r="G199" s="104">
        <f t="shared" ref="G199:G202" si="30">SUM(E199:F199)*C199</f>
        <v>0</v>
      </c>
    </row>
    <row r="200" spans="1:7" s="14" customFormat="1" x14ac:dyDescent="0.2">
      <c r="A200" s="111" t="s">
        <v>415</v>
      </c>
      <c r="B200" s="163" t="s">
        <v>416</v>
      </c>
      <c r="C200" s="101">
        <v>1</v>
      </c>
      <c r="D200" s="102" t="s">
        <v>800</v>
      </c>
      <c r="E200" s="110"/>
      <c r="F200" s="110"/>
      <c r="G200" s="104">
        <f t="shared" si="30"/>
        <v>0</v>
      </c>
    </row>
    <row r="201" spans="1:7" x14ac:dyDescent="0.2">
      <c r="A201" s="111" t="s">
        <v>417</v>
      </c>
      <c r="B201" s="163" t="s">
        <v>418</v>
      </c>
      <c r="C201" s="101">
        <v>2</v>
      </c>
      <c r="D201" s="102" t="s">
        <v>800</v>
      </c>
      <c r="E201" s="110"/>
      <c r="F201" s="110"/>
      <c r="G201" s="104">
        <f t="shared" si="30"/>
        <v>0</v>
      </c>
    </row>
    <row r="202" spans="1:7" ht="25.5" x14ac:dyDescent="0.2">
      <c r="A202" s="111" t="s">
        <v>419</v>
      </c>
      <c r="B202" s="106" t="s">
        <v>420</v>
      </c>
      <c r="C202" s="101">
        <v>1</v>
      </c>
      <c r="D202" s="102" t="s">
        <v>800</v>
      </c>
      <c r="E202" s="110"/>
      <c r="F202" s="110"/>
      <c r="G202" s="104">
        <f t="shared" si="30"/>
        <v>0</v>
      </c>
    </row>
    <row r="203" spans="1:7" x14ac:dyDescent="0.2">
      <c r="A203" s="111" t="s">
        <v>421</v>
      </c>
      <c r="B203" s="106" t="s">
        <v>422</v>
      </c>
      <c r="C203" s="101">
        <v>1</v>
      </c>
      <c r="D203" s="102" t="s">
        <v>800</v>
      </c>
      <c r="E203" s="110"/>
      <c r="F203" s="110"/>
      <c r="G203" s="104">
        <f>SUM(E203:F203)*C203</f>
        <v>0</v>
      </c>
    </row>
    <row r="204" spans="1:7" s="14" customFormat="1" x14ac:dyDescent="0.2">
      <c r="A204" s="111" t="s">
        <v>423</v>
      </c>
      <c r="B204" s="106" t="s">
        <v>424</v>
      </c>
      <c r="C204" s="101">
        <v>1</v>
      </c>
      <c r="D204" s="102" t="s">
        <v>800</v>
      </c>
      <c r="E204" s="110"/>
      <c r="F204" s="110"/>
      <c r="G204" s="104">
        <f>SUM(E204:F204)*C204</f>
        <v>0</v>
      </c>
    </row>
    <row r="205" spans="1:7" x14ac:dyDescent="0.2">
      <c r="A205" s="111" t="s">
        <v>425</v>
      </c>
      <c r="B205" s="106" t="s">
        <v>426</v>
      </c>
      <c r="C205" s="101">
        <v>1</v>
      </c>
      <c r="D205" s="102" t="s">
        <v>800</v>
      </c>
      <c r="E205" s="110"/>
      <c r="F205" s="110"/>
      <c r="G205" s="104">
        <f>SUM(E205:F205)*C205</f>
        <v>0</v>
      </c>
    </row>
    <row r="206" spans="1:7" s="14" customFormat="1" ht="25.5" x14ac:dyDescent="0.2">
      <c r="A206" s="111" t="s">
        <v>427</v>
      </c>
      <c r="B206" s="106" t="s">
        <v>428</v>
      </c>
      <c r="C206" s="101">
        <v>1</v>
      </c>
      <c r="D206" s="102" t="s">
        <v>800</v>
      </c>
      <c r="E206" s="110"/>
      <c r="F206" s="110"/>
      <c r="G206" s="104">
        <f>SUM(E206:F206)*C206</f>
        <v>0</v>
      </c>
    </row>
    <row r="207" spans="1:7" s="14" customFormat="1" x14ac:dyDescent="0.2">
      <c r="A207" s="111" t="s">
        <v>429</v>
      </c>
      <c r="B207" s="106" t="s">
        <v>430</v>
      </c>
      <c r="C207" s="101">
        <v>1</v>
      </c>
      <c r="D207" s="102" t="s">
        <v>800</v>
      </c>
      <c r="E207" s="110"/>
      <c r="F207" s="110"/>
      <c r="G207" s="104">
        <f t="shared" ref="G207:G208" si="31">SUM(E207:F207)*C207</f>
        <v>0</v>
      </c>
    </row>
    <row r="208" spans="1:7" s="14" customFormat="1" x14ac:dyDescent="0.2">
      <c r="A208" s="111" t="s">
        <v>431</v>
      </c>
      <c r="B208" s="106" t="s">
        <v>432</v>
      </c>
      <c r="C208" s="101">
        <v>1</v>
      </c>
      <c r="D208" s="102" t="s">
        <v>800</v>
      </c>
      <c r="E208" s="110"/>
      <c r="F208" s="110"/>
      <c r="G208" s="104">
        <f t="shared" si="31"/>
        <v>0</v>
      </c>
    </row>
    <row r="209" spans="1:7" s="14" customFormat="1" x14ac:dyDescent="0.2">
      <c r="A209" s="111" t="s">
        <v>433</v>
      </c>
      <c r="B209" s="106" t="s">
        <v>434</v>
      </c>
      <c r="C209" s="101">
        <v>1</v>
      </c>
      <c r="D209" s="102" t="s">
        <v>54</v>
      </c>
      <c r="E209" s="110"/>
      <c r="F209" s="110"/>
      <c r="G209" s="104">
        <f t="shared" ref="G209" si="32">SUM(E209:F209)*C209</f>
        <v>0</v>
      </c>
    </row>
    <row r="210" spans="1:7" s="14" customFormat="1" x14ac:dyDescent="0.2">
      <c r="A210" s="99">
        <v>17</v>
      </c>
      <c r="B210" s="100" t="s">
        <v>813</v>
      </c>
      <c r="C210" s="101"/>
      <c r="D210" s="102"/>
      <c r="E210" s="103"/>
      <c r="F210" s="103"/>
      <c r="G210" s="104"/>
    </row>
    <row r="211" spans="1:7" s="14" customFormat="1" x14ac:dyDescent="0.2">
      <c r="A211" s="111" t="s">
        <v>435</v>
      </c>
      <c r="B211" s="106" t="s">
        <v>436</v>
      </c>
      <c r="C211" s="101">
        <v>10</v>
      </c>
      <c r="D211" s="102" t="s">
        <v>54</v>
      </c>
      <c r="E211" s="110"/>
      <c r="F211" s="110"/>
      <c r="G211" s="104">
        <f t="shared" ref="G211:G214" si="33">SUM(E211:F211)*C211</f>
        <v>0</v>
      </c>
    </row>
    <row r="212" spans="1:7" s="14" customFormat="1" x14ac:dyDescent="0.2">
      <c r="A212" s="111" t="s">
        <v>437</v>
      </c>
      <c r="B212" s="106" t="s">
        <v>438</v>
      </c>
      <c r="C212" s="101">
        <v>39</v>
      </c>
      <c r="D212" s="102" t="s">
        <v>69</v>
      </c>
      <c r="E212" s="110"/>
      <c r="F212" s="110"/>
      <c r="G212" s="104">
        <f t="shared" si="33"/>
        <v>0</v>
      </c>
    </row>
    <row r="213" spans="1:7" s="14" customFormat="1" x14ac:dyDescent="0.2">
      <c r="A213" s="111" t="s">
        <v>439</v>
      </c>
      <c r="B213" s="106" t="s">
        <v>440</v>
      </c>
      <c r="C213" s="101">
        <v>2</v>
      </c>
      <c r="D213" s="102" t="s">
        <v>54</v>
      </c>
      <c r="E213" s="110"/>
      <c r="F213" s="110"/>
      <c r="G213" s="104">
        <f t="shared" si="33"/>
        <v>0</v>
      </c>
    </row>
    <row r="214" spans="1:7" s="14" customFormat="1" x14ac:dyDescent="0.2">
      <c r="A214" s="111" t="s">
        <v>441</v>
      </c>
      <c r="B214" s="106" t="s">
        <v>442</v>
      </c>
      <c r="C214" s="101">
        <v>3</v>
      </c>
      <c r="D214" s="102" t="s">
        <v>800</v>
      </c>
      <c r="E214" s="110"/>
      <c r="F214" s="110"/>
      <c r="G214" s="104">
        <f t="shared" si="33"/>
        <v>0</v>
      </c>
    </row>
    <row r="215" spans="1:7" s="14" customFormat="1" x14ac:dyDescent="0.2">
      <c r="A215" s="111" t="s">
        <v>443</v>
      </c>
      <c r="B215" s="106" t="s">
        <v>444</v>
      </c>
      <c r="C215" s="101">
        <v>5</v>
      </c>
      <c r="D215" s="102" t="s">
        <v>800</v>
      </c>
      <c r="E215" s="110"/>
      <c r="F215" s="110"/>
      <c r="G215" s="104">
        <f t="shared" ref="G215:G222" si="34">SUM(E215:F215)*C215</f>
        <v>0</v>
      </c>
    </row>
    <row r="216" spans="1:7" s="14" customFormat="1" x14ac:dyDescent="0.2">
      <c r="A216" s="111" t="s">
        <v>445</v>
      </c>
      <c r="B216" s="106" t="s">
        <v>446</v>
      </c>
      <c r="C216" s="101">
        <v>2</v>
      </c>
      <c r="D216" s="102" t="s">
        <v>800</v>
      </c>
      <c r="E216" s="110"/>
      <c r="F216" s="110"/>
      <c r="G216" s="104">
        <f t="shared" si="34"/>
        <v>0</v>
      </c>
    </row>
    <row r="217" spans="1:7" s="14" customFormat="1" ht="25.5" x14ac:dyDescent="0.2">
      <c r="A217" s="111" t="s">
        <v>447</v>
      </c>
      <c r="B217" s="106" t="s">
        <v>448</v>
      </c>
      <c r="C217" s="101">
        <v>15</v>
      </c>
      <c r="D217" s="102" t="s">
        <v>800</v>
      </c>
      <c r="E217" s="110"/>
      <c r="F217" s="110"/>
      <c r="G217" s="104">
        <f t="shared" si="34"/>
        <v>0</v>
      </c>
    </row>
    <row r="218" spans="1:7" s="14" customFormat="1" x14ac:dyDescent="0.2">
      <c r="A218" s="111" t="s">
        <v>449</v>
      </c>
      <c r="B218" s="106" t="s">
        <v>432</v>
      </c>
      <c r="C218" s="101">
        <v>13</v>
      </c>
      <c r="D218" s="102" t="s">
        <v>800</v>
      </c>
      <c r="E218" s="110"/>
      <c r="F218" s="110"/>
      <c r="G218" s="104">
        <f t="shared" si="34"/>
        <v>0</v>
      </c>
    </row>
    <row r="219" spans="1:7" s="14" customFormat="1" x14ac:dyDescent="0.2">
      <c r="A219" s="111" t="s">
        <v>450</v>
      </c>
      <c r="B219" s="106" t="s">
        <v>422</v>
      </c>
      <c r="C219" s="101">
        <v>15</v>
      </c>
      <c r="D219" s="102" t="s">
        <v>800</v>
      </c>
      <c r="E219" s="110"/>
      <c r="F219" s="110"/>
      <c r="G219" s="104">
        <f t="shared" si="34"/>
        <v>0</v>
      </c>
    </row>
    <row r="220" spans="1:7" s="14" customFormat="1" x14ac:dyDescent="0.2">
      <c r="A220" s="111" t="s">
        <v>451</v>
      </c>
      <c r="B220" s="106" t="s">
        <v>424</v>
      </c>
      <c r="C220" s="101">
        <v>11</v>
      </c>
      <c r="D220" s="102" t="s">
        <v>800</v>
      </c>
      <c r="E220" s="110"/>
      <c r="F220" s="110"/>
      <c r="G220" s="104">
        <f t="shared" si="34"/>
        <v>0</v>
      </c>
    </row>
    <row r="221" spans="1:7" s="14" customFormat="1" x14ac:dyDescent="0.2">
      <c r="A221" s="111" t="s">
        <v>452</v>
      </c>
      <c r="B221" s="106" t="s">
        <v>426</v>
      </c>
      <c r="C221" s="101">
        <v>9</v>
      </c>
      <c r="D221" s="102" t="s">
        <v>800</v>
      </c>
      <c r="E221" s="110"/>
      <c r="F221" s="110"/>
      <c r="G221" s="104">
        <f t="shared" si="34"/>
        <v>0</v>
      </c>
    </row>
    <row r="222" spans="1:7" x14ac:dyDescent="0.2">
      <c r="A222" s="111" t="s">
        <v>453</v>
      </c>
      <c r="B222" s="106" t="s">
        <v>434</v>
      </c>
      <c r="C222" s="101">
        <v>10</v>
      </c>
      <c r="D222" s="102" t="s">
        <v>54</v>
      </c>
      <c r="E222" s="110"/>
      <c r="F222" s="110"/>
      <c r="G222" s="104">
        <f t="shared" si="34"/>
        <v>0</v>
      </c>
    </row>
    <row r="223" spans="1:7" s="14" customFormat="1" ht="25.5" x14ac:dyDescent="0.2">
      <c r="A223" s="111" t="s">
        <v>454</v>
      </c>
      <c r="B223" s="106" t="s">
        <v>455</v>
      </c>
      <c r="C223" s="101">
        <v>15</v>
      </c>
      <c r="D223" s="102" t="s">
        <v>800</v>
      </c>
      <c r="E223" s="110"/>
      <c r="F223" s="110"/>
      <c r="G223" s="104">
        <f t="shared" ref="G223:G225" si="35">SUM(E223:F223)*C223</f>
        <v>0</v>
      </c>
    </row>
    <row r="224" spans="1:7" s="14" customFormat="1" x14ac:dyDescent="0.2">
      <c r="A224" s="111" t="s">
        <v>456</v>
      </c>
      <c r="B224" s="106" t="s">
        <v>457</v>
      </c>
      <c r="C224" s="101">
        <v>13</v>
      </c>
      <c r="D224" s="102" t="s">
        <v>800</v>
      </c>
      <c r="E224" s="110"/>
      <c r="F224" s="110"/>
      <c r="G224" s="104">
        <f t="shared" si="35"/>
        <v>0</v>
      </c>
    </row>
    <row r="225" spans="1:7" s="14" customFormat="1" x14ac:dyDescent="0.2">
      <c r="A225" s="111" t="s">
        <v>458</v>
      </c>
      <c r="B225" s="106" t="s">
        <v>459</v>
      </c>
      <c r="C225" s="101">
        <v>7</v>
      </c>
      <c r="D225" s="102" t="s">
        <v>800</v>
      </c>
      <c r="E225" s="110"/>
      <c r="F225" s="110"/>
      <c r="G225" s="104">
        <f t="shared" si="35"/>
        <v>0</v>
      </c>
    </row>
    <row r="226" spans="1:7" s="14" customFormat="1" x14ac:dyDescent="0.2">
      <c r="A226" s="99">
        <v>18</v>
      </c>
      <c r="B226" s="100" t="s">
        <v>135</v>
      </c>
      <c r="C226" s="101"/>
      <c r="D226" s="102"/>
      <c r="E226" s="103"/>
      <c r="F226" s="103"/>
      <c r="G226" s="104"/>
    </row>
    <row r="227" spans="1:7" s="14" customFormat="1" x14ac:dyDescent="0.2">
      <c r="A227" s="111" t="s">
        <v>460</v>
      </c>
      <c r="B227" s="106" t="s">
        <v>461</v>
      </c>
      <c r="C227" s="101">
        <v>3</v>
      </c>
      <c r="D227" s="102" t="s">
        <v>800</v>
      </c>
      <c r="E227" s="110"/>
      <c r="F227" s="110"/>
      <c r="G227" s="104">
        <f t="shared" ref="G227:G247" si="36">SUM(E227:F227)*C227</f>
        <v>0</v>
      </c>
    </row>
    <row r="228" spans="1:7" s="14" customFormat="1" x14ac:dyDescent="0.2">
      <c r="A228" s="111" t="s">
        <v>462</v>
      </c>
      <c r="B228" s="106" t="s">
        <v>463</v>
      </c>
      <c r="C228" s="101">
        <v>1</v>
      </c>
      <c r="D228" s="102" t="s">
        <v>800</v>
      </c>
      <c r="E228" s="110"/>
      <c r="F228" s="110"/>
      <c r="G228" s="104">
        <f t="shared" si="36"/>
        <v>0</v>
      </c>
    </row>
    <row r="229" spans="1:7" s="14" customFormat="1" x14ac:dyDescent="0.2">
      <c r="A229" s="111" t="s">
        <v>464</v>
      </c>
      <c r="B229" s="106" t="s">
        <v>465</v>
      </c>
      <c r="C229" s="101">
        <v>1</v>
      </c>
      <c r="D229" s="102" t="s">
        <v>800</v>
      </c>
      <c r="E229" s="110"/>
      <c r="F229" s="110"/>
      <c r="G229" s="104">
        <f t="shared" si="36"/>
        <v>0</v>
      </c>
    </row>
    <row r="230" spans="1:7" s="14" customFormat="1" ht="25.5" x14ac:dyDescent="0.2">
      <c r="A230" s="111" t="s">
        <v>466</v>
      </c>
      <c r="B230" s="106" t="s">
        <v>136</v>
      </c>
      <c r="C230" s="101">
        <v>5</v>
      </c>
      <c r="D230" s="102" t="s">
        <v>800</v>
      </c>
      <c r="E230" s="110"/>
      <c r="F230" s="110"/>
      <c r="G230" s="104">
        <f t="shared" si="36"/>
        <v>0</v>
      </c>
    </row>
    <row r="231" spans="1:7" s="14" customFormat="1" ht="15" customHeight="1" x14ac:dyDescent="0.2">
      <c r="A231" s="111" t="s">
        <v>467</v>
      </c>
      <c r="B231" s="106" t="s">
        <v>137</v>
      </c>
      <c r="C231" s="101">
        <v>5</v>
      </c>
      <c r="D231" s="102" t="s">
        <v>800</v>
      </c>
      <c r="E231" s="110"/>
      <c r="F231" s="103" t="s">
        <v>60</v>
      </c>
      <c r="G231" s="104">
        <f t="shared" si="36"/>
        <v>0</v>
      </c>
    </row>
    <row r="232" spans="1:7" s="14" customFormat="1" ht="15" customHeight="1" x14ac:dyDescent="0.2">
      <c r="A232" s="111" t="s">
        <v>468</v>
      </c>
      <c r="B232" s="106" t="s">
        <v>469</v>
      </c>
      <c r="C232" s="101">
        <v>122</v>
      </c>
      <c r="D232" s="102" t="s">
        <v>54</v>
      </c>
      <c r="E232" s="110"/>
      <c r="F232" s="110"/>
      <c r="G232" s="104">
        <f t="shared" si="36"/>
        <v>0</v>
      </c>
    </row>
    <row r="233" spans="1:7" s="14" customFormat="1" ht="38.25" x14ac:dyDescent="0.2">
      <c r="A233" s="111" t="s">
        <v>470</v>
      </c>
      <c r="B233" s="106" t="s">
        <v>471</v>
      </c>
      <c r="C233" s="101">
        <v>13</v>
      </c>
      <c r="D233" s="102" t="s">
        <v>54</v>
      </c>
      <c r="E233" s="110"/>
      <c r="F233" s="110"/>
      <c r="G233" s="104">
        <f t="shared" si="36"/>
        <v>0</v>
      </c>
    </row>
    <row r="234" spans="1:7" s="14" customFormat="1" x14ac:dyDescent="0.2">
      <c r="A234" s="111" t="s">
        <v>472</v>
      </c>
      <c r="B234" s="106" t="s">
        <v>863</v>
      </c>
      <c r="C234" s="101"/>
      <c r="D234" s="102"/>
      <c r="E234" s="103"/>
      <c r="F234" s="103"/>
      <c r="G234" s="104"/>
    </row>
    <row r="235" spans="1:7" s="14" customFormat="1" x14ac:dyDescent="0.2">
      <c r="A235" s="111" t="s">
        <v>473</v>
      </c>
      <c r="B235" s="163" t="s">
        <v>474</v>
      </c>
      <c r="C235" s="101">
        <v>18</v>
      </c>
      <c r="D235" s="102" t="s">
        <v>800</v>
      </c>
      <c r="E235" s="110"/>
      <c r="F235" s="103" t="s">
        <v>60</v>
      </c>
      <c r="G235" s="104">
        <f t="shared" ref="G235:G239" si="37">SUM(E235:F235)*C235</f>
        <v>0</v>
      </c>
    </row>
    <row r="236" spans="1:7" s="14" customFormat="1" x14ac:dyDescent="0.2">
      <c r="A236" s="111" t="s">
        <v>475</v>
      </c>
      <c r="B236" s="163" t="s">
        <v>476</v>
      </c>
      <c r="C236" s="101">
        <v>3</v>
      </c>
      <c r="D236" s="102" t="s">
        <v>800</v>
      </c>
      <c r="E236" s="110"/>
      <c r="F236" s="103" t="s">
        <v>60</v>
      </c>
      <c r="G236" s="104">
        <f t="shared" si="37"/>
        <v>0</v>
      </c>
    </row>
    <row r="237" spans="1:7" s="14" customFormat="1" x14ac:dyDescent="0.2">
      <c r="A237" s="111" t="s">
        <v>477</v>
      </c>
      <c r="B237" s="163" t="s">
        <v>478</v>
      </c>
      <c r="C237" s="101">
        <v>16</v>
      </c>
      <c r="D237" s="102" t="s">
        <v>800</v>
      </c>
      <c r="E237" s="110"/>
      <c r="F237" s="103" t="s">
        <v>60</v>
      </c>
      <c r="G237" s="104">
        <f t="shared" si="37"/>
        <v>0</v>
      </c>
    </row>
    <row r="238" spans="1:7" s="14" customFormat="1" x14ac:dyDescent="0.2">
      <c r="A238" s="111" t="s">
        <v>479</v>
      </c>
      <c r="B238" s="163" t="s">
        <v>480</v>
      </c>
      <c r="C238" s="101">
        <v>7</v>
      </c>
      <c r="D238" s="102" t="s">
        <v>800</v>
      </c>
      <c r="E238" s="110"/>
      <c r="F238" s="103" t="s">
        <v>60</v>
      </c>
      <c r="G238" s="104">
        <f t="shared" si="37"/>
        <v>0</v>
      </c>
    </row>
    <row r="239" spans="1:7" s="14" customFormat="1" x14ac:dyDescent="0.2">
      <c r="A239" s="111" t="s">
        <v>481</v>
      </c>
      <c r="B239" s="163" t="s">
        <v>482</v>
      </c>
      <c r="C239" s="101">
        <v>3</v>
      </c>
      <c r="D239" s="102" t="s">
        <v>800</v>
      </c>
      <c r="E239" s="110"/>
      <c r="F239" s="103" t="s">
        <v>60</v>
      </c>
      <c r="G239" s="104">
        <f t="shared" si="37"/>
        <v>0</v>
      </c>
    </row>
    <row r="240" spans="1:7" s="14" customFormat="1" x14ac:dyDescent="0.2">
      <c r="A240" s="111" t="s">
        <v>483</v>
      </c>
      <c r="B240" s="106" t="s">
        <v>864</v>
      </c>
      <c r="C240" s="101"/>
      <c r="D240" s="102"/>
      <c r="E240" s="103"/>
      <c r="F240" s="103"/>
      <c r="G240" s="104"/>
    </row>
    <row r="241" spans="1:7" s="14" customFormat="1" ht="25.5" x14ac:dyDescent="0.2">
      <c r="A241" s="111" t="s">
        <v>484</v>
      </c>
      <c r="B241" s="163" t="s">
        <v>870</v>
      </c>
      <c r="C241" s="101">
        <v>5</v>
      </c>
      <c r="D241" s="102" t="s">
        <v>800</v>
      </c>
      <c r="E241" s="110"/>
      <c r="F241" s="110"/>
      <c r="G241" s="104">
        <f t="shared" ref="G241:G244" si="38">SUM(E241:F241)*C241</f>
        <v>0</v>
      </c>
    </row>
    <row r="242" spans="1:7" s="14" customFormat="1" x14ac:dyDescent="0.2">
      <c r="A242" s="111" t="s">
        <v>485</v>
      </c>
      <c r="B242" s="163" t="s">
        <v>486</v>
      </c>
      <c r="C242" s="101">
        <v>3</v>
      </c>
      <c r="D242" s="102" t="s">
        <v>161</v>
      </c>
      <c r="E242" s="110"/>
      <c r="F242" s="110"/>
      <c r="G242" s="104">
        <f t="shared" si="38"/>
        <v>0</v>
      </c>
    </row>
    <row r="243" spans="1:7" s="14" customFormat="1" x14ac:dyDescent="0.2">
      <c r="A243" s="111" t="s">
        <v>487</v>
      </c>
      <c r="B243" s="163" t="s">
        <v>488</v>
      </c>
      <c r="C243" s="101">
        <v>30</v>
      </c>
      <c r="D243" s="102" t="s">
        <v>800</v>
      </c>
      <c r="E243" s="110"/>
      <c r="F243" s="110"/>
      <c r="G243" s="104">
        <f t="shared" si="38"/>
        <v>0</v>
      </c>
    </row>
    <row r="244" spans="1:7" s="14" customFormat="1" x14ac:dyDescent="0.2">
      <c r="A244" s="111" t="s">
        <v>489</v>
      </c>
      <c r="B244" s="163" t="s">
        <v>490</v>
      </c>
      <c r="C244" s="101">
        <v>426</v>
      </c>
      <c r="D244" s="102" t="s">
        <v>54</v>
      </c>
      <c r="E244" s="110"/>
      <c r="F244" s="110"/>
      <c r="G244" s="104">
        <f t="shared" si="38"/>
        <v>0</v>
      </c>
    </row>
    <row r="245" spans="1:7" s="14" customFormat="1" x14ac:dyDescent="0.2">
      <c r="A245" s="111" t="s">
        <v>491</v>
      </c>
      <c r="B245" s="106" t="s">
        <v>865</v>
      </c>
      <c r="C245" s="101"/>
      <c r="D245" s="102"/>
      <c r="E245" s="103"/>
      <c r="F245" s="103"/>
      <c r="G245" s="104"/>
    </row>
    <row r="246" spans="1:7" s="14" customFormat="1" x14ac:dyDescent="0.2">
      <c r="A246" s="111" t="s">
        <v>492</v>
      </c>
      <c r="B246" s="163" t="s">
        <v>493</v>
      </c>
      <c r="C246" s="101">
        <v>630</v>
      </c>
      <c r="D246" s="102" t="s">
        <v>54</v>
      </c>
      <c r="E246" s="110"/>
      <c r="F246" s="110"/>
      <c r="G246" s="104">
        <f t="shared" ref="G246" si="39">SUM(E246:F246)*C246</f>
        <v>0</v>
      </c>
    </row>
    <row r="247" spans="1:7" s="14" customFormat="1" x14ac:dyDescent="0.2">
      <c r="A247" s="111" t="s">
        <v>494</v>
      </c>
      <c r="B247" s="163" t="s">
        <v>495</v>
      </c>
      <c r="C247" s="101">
        <v>630</v>
      </c>
      <c r="D247" s="102" t="s">
        <v>54</v>
      </c>
      <c r="E247" s="110"/>
      <c r="F247" s="110"/>
      <c r="G247" s="104">
        <f t="shared" si="36"/>
        <v>0</v>
      </c>
    </row>
    <row r="248" spans="1:7" s="14" customFormat="1" x14ac:dyDescent="0.2">
      <c r="A248" s="136"/>
      <c r="B248" s="196" t="s">
        <v>907</v>
      </c>
      <c r="C248" s="196"/>
      <c r="D248" s="197"/>
      <c r="E248" s="137">
        <f>SUMPRODUCT(C16:C247,E16:E247)</f>
        <v>0</v>
      </c>
      <c r="F248" s="137">
        <f>SUMPRODUCT(C16:C247,F16:F247)</f>
        <v>0</v>
      </c>
      <c r="G248" s="178">
        <f>SUM(G16:G247)</f>
        <v>0</v>
      </c>
    </row>
    <row r="249" spans="1:7" s="14" customFormat="1" x14ac:dyDescent="0.2">
      <c r="A249" s="143" t="s">
        <v>11</v>
      </c>
      <c r="B249" s="144" t="s">
        <v>496</v>
      </c>
      <c r="C249" s="145"/>
      <c r="D249" s="146"/>
      <c r="E249" s="147"/>
      <c r="F249" s="147"/>
      <c r="G249" s="148"/>
    </row>
    <row r="250" spans="1:7" s="14" customFormat="1" x14ac:dyDescent="0.2">
      <c r="A250" s="138">
        <v>1</v>
      </c>
      <c r="B250" s="139" t="s">
        <v>814</v>
      </c>
      <c r="C250" s="140"/>
      <c r="D250" s="141"/>
      <c r="E250" s="188"/>
      <c r="F250" s="188"/>
      <c r="G250" s="142"/>
    </row>
    <row r="251" spans="1:7" s="14" customFormat="1" ht="25.5" x14ac:dyDescent="0.2">
      <c r="A251" s="111" t="s">
        <v>14</v>
      </c>
      <c r="B251" s="106" t="s">
        <v>815</v>
      </c>
      <c r="C251" s="101">
        <v>36</v>
      </c>
      <c r="D251" s="102" t="s">
        <v>800</v>
      </c>
      <c r="E251" s="110"/>
      <c r="F251" s="110"/>
      <c r="G251" s="104">
        <f>SUM(E251:F251)*C251</f>
        <v>0</v>
      </c>
    </row>
    <row r="252" spans="1:7" s="14" customFormat="1" ht="25.5" x14ac:dyDescent="0.2">
      <c r="A252" s="111" t="s">
        <v>15</v>
      </c>
      <c r="B252" s="106" t="s">
        <v>816</v>
      </c>
      <c r="C252" s="101">
        <v>1</v>
      </c>
      <c r="D252" s="102" t="s">
        <v>800</v>
      </c>
      <c r="E252" s="110"/>
      <c r="F252" s="110"/>
      <c r="G252" s="104">
        <f>SUM(E252:F252)*C252</f>
        <v>0</v>
      </c>
    </row>
    <row r="253" spans="1:7" s="14" customFormat="1" ht="63.75" x14ac:dyDescent="0.2">
      <c r="A253" s="111" t="s">
        <v>61</v>
      </c>
      <c r="B253" s="106" t="s">
        <v>497</v>
      </c>
      <c r="C253" s="101">
        <v>2</v>
      </c>
      <c r="D253" s="102" t="s">
        <v>800</v>
      </c>
      <c r="E253" s="110"/>
      <c r="F253" s="110"/>
      <c r="G253" s="104">
        <f t="shared" ref="G253:G259" si="40">SUM(E253:F253)*C253</f>
        <v>0</v>
      </c>
    </row>
    <row r="254" spans="1:7" s="14" customFormat="1" ht="25.5" x14ac:dyDescent="0.2">
      <c r="A254" s="111" t="s">
        <v>62</v>
      </c>
      <c r="B254" s="106" t="s">
        <v>498</v>
      </c>
      <c r="C254" s="101">
        <v>5000</v>
      </c>
      <c r="D254" s="102" t="s">
        <v>800</v>
      </c>
      <c r="E254" s="110"/>
      <c r="F254" s="110"/>
      <c r="G254" s="104">
        <f t="shared" si="40"/>
        <v>0</v>
      </c>
    </row>
    <row r="255" spans="1:7" s="14" customFormat="1" ht="25.5" x14ac:dyDescent="0.2">
      <c r="A255" s="111" t="s">
        <v>63</v>
      </c>
      <c r="B255" s="106" t="s">
        <v>499</v>
      </c>
      <c r="C255" s="101">
        <v>900</v>
      </c>
      <c r="D255" s="102" t="s">
        <v>69</v>
      </c>
      <c r="E255" s="110"/>
      <c r="F255" s="110"/>
      <c r="G255" s="104">
        <f t="shared" si="40"/>
        <v>0</v>
      </c>
    </row>
    <row r="256" spans="1:7" s="14" customFormat="1" ht="25.5" x14ac:dyDescent="0.2">
      <c r="A256" s="111" t="s">
        <v>64</v>
      </c>
      <c r="B256" s="174" t="s">
        <v>500</v>
      </c>
      <c r="C256" s="123">
        <v>80</v>
      </c>
      <c r="D256" s="175" t="s">
        <v>69</v>
      </c>
      <c r="E256" s="132"/>
      <c r="F256" s="110"/>
      <c r="G256" s="104">
        <f t="shared" si="40"/>
        <v>0</v>
      </c>
    </row>
    <row r="257" spans="1:7" s="14" customFormat="1" ht="25.5" x14ac:dyDescent="0.2">
      <c r="A257" s="111" t="s">
        <v>65</v>
      </c>
      <c r="B257" s="106" t="s">
        <v>817</v>
      </c>
      <c r="C257" s="101">
        <v>10</v>
      </c>
      <c r="D257" s="102" t="s">
        <v>800</v>
      </c>
      <c r="E257" s="110"/>
      <c r="F257" s="110"/>
      <c r="G257" s="104">
        <f t="shared" si="40"/>
        <v>0</v>
      </c>
    </row>
    <row r="258" spans="1:7" s="14" customFormat="1" ht="25.5" x14ac:dyDescent="0.2">
      <c r="A258" s="111" t="s">
        <v>89</v>
      </c>
      <c r="B258" s="106" t="s">
        <v>818</v>
      </c>
      <c r="C258" s="101">
        <v>1</v>
      </c>
      <c r="D258" s="102" t="s">
        <v>800</v>
      </c>
      <c r="E258" s="110"/>
      <c r="F258" s="110"/>
      <c r="G258" s="104">
        <f t="shared" si="40"/>
        <v>0</v>
      </c>
    </row>
    <row r="259" spans="1:7" s="14" customFormat="1" ht="25.5" x14ac:dyDescent="0.2">
      <c r="A259" s="111" t="s">
        <v>90</v>
      </c>
      <c r="B259" s="106" t="s">
        <v>501</v>
      </c>
      <c r="C259" s="101">
        <v>7</v>
      </c>
      <c r="D259" s="102" t="s">
        <v>800</v>
      </c>
      <c r="E259" s="110"/>
      <c r="F259" s="110"/>
      <c r="G259" s="104">
        <f t="shared" si="40"/>
        <v>0</v>
      </c>
    </row>
    <row r="260" spans="1:7" s="14" customFormat="1" x14ac:dyDescent="0.2">
      <c r="A260" s="99">
        <v>2</v>
      </c>
      <c r="B260" s="100" t="s">
        <v>819</v>
      </c>
      <c r="C260" s="101"/>
      <c r="D260" s="102"/>
      <c r="E260" s="103"/>
      <c r="F260" s="103"/>
      <c r="G260" s="104"/>
    </row>
    <row r="261" spans="1:7" s="14" customFormat="1" ht="25.5" x14ac:dyDescent="0.2">
      <c r="A261" s="111" t="s">
        <v>56</v>
      </c>
      <c r="B261" s="106" t="s">
        <v>876</v>
      </c>
      <c r="C261" s="101">
        <v>6</v>
      </c>
      <c r="D261" s="102" t="s">
        <v>800</v>
      </c>
      <c r="E261" s="110"/>
      <c r="F261" s="110"/>
      <c r="G261" s="104">
        <f t="shared" ref="G261:G278" si="41">SUM(E261:F261)*C261</f>
        <v>0</v>
      </c>
    </row>
    <row r="262" spans="1:7" s="14" customFormat="1" x14ac:dyDescent="0.2">
      <c r="A262" s="111" t="s">
        <v>57</v>
      </c>
      <c r="B262" s="106" t="s">
        <v>502</v>
      </c>
      <c r="C262" s="101">
        <v>6</v>
      </c>
      <c r="D262" s="102" t="s">
        <v>55</v>
      </c>
      <c r="E262" s="110"/>
      <c r="F262" s="110"/>
      <c r="G262" s="104">
        <f t="shared" si="41"/>
        <v>0</v>
      </c>
    </row>
    <row r="263" spans="1:7" s="14" customFormat="1" ht="25.5" x14ac:dyDescent="0.2">
      <c r="A263" s="111" t="s">
        <v>66</v>
      </c>
      <c r="B263" s="106" t="s">
        <v>503</v>
      </c>
      <c r="C263" s="101">
        <v>8</v>
      </c>
      <c r="D263" s="102" t="s">
        <v>55</v>
      </c>
      <c r="E263" s="110"/>
      <c r="F263" s="110"/>
      <c r="G263" s="104">
        <f t="shared" si="41"/>
        <v>0</v>
      </c>
    </row>
    <row r="264" spans="1:7" s="14" customFormat="1" ht="25.5" x14ac:dyDescent="0.2">
      <c r="A264" s="111" t="s">
        <v>67</v>
      </c>
      <c r="B264" s="174" t="s">
        <v>877</v>
      </c>
      <c r="C264" s="123">
        <v>50</v>
      </c>
      <c r="D264" s="175" t="s">
        <v>69</v>
      </c>
      <c r="E264" s="132"/>
      <c r="F264" s="132"/>
      <c r="G264" s="104">
        <f t="shared" si="41"/>
        <v>0</v>
      </c>
    </row>
    <row r="265" spans="1:7" s="14" customFormat="1" ht="25.5" x14ac:dyDescent="0.2">
      <c r="A265" s="111" t="s">
        <v>68</v>
      </c>
      <c r="B265" s="174" t="s">
        <v>878</v>
      </c>
      <c r="C265" s="123">
        <v>30</v>
      </c>
      <c r="D265" s="175" t="s">
        <v>69</v>
      </c>
      <c r="E265" s="132"/>
      <c r="F265" s="132"/>
      <c r="G265" s="104">
        <f t="shared" si="41"/>
        <v>0</v>
      </c>
    </row>
    <row r="266" spans="1:7" s="14" customFormat="1" x14ac:dyDescent="0.2">
      <c r="A266" s="111" t="s">
        <v>98</v>
      </c>
      <c r="B266" s="106" t="s">
        <v>879</v>
      </c>
      <c r="C266" s="101">
        <v>20</v>
      </c>
      <c r="D266" s="102" t="s">
        <v>800</v>
      </c>
      <c r="E266" s="110"/>
      <c r="F266" s="110"/>
      <c r="G266" s="104">
        <f t="shared" si="41"/>
        <v>0</v>
      </c>
    </row>
    <row r="267" spans="1:7" s="14" customFormat="1" x14ac:dyDescent="0.2">
      <c r="A267" s="111" t="s">
        <v>99</v>
      </c>
      <c r="B267" s="106" t="s">
        <v>880</v>
      </c>
      <c r="C267" s="101">
        <v>75</v>
      </c>
      <c r="D267" s="102" t="s">
        <v>800</v>
      </c>
      <c r="E267" s="110"/>
      <c r="F267" s="110"/>
      <c r="G267" s="104">
        <f t="shared" si="41"/>
        <v>0</v>
      </c>
    </row>
    <row r="268" spans="1:7" s="14" customFormat="1" x14ac:dyDescent="0.2">
      <c r="A268" s="111" t="s">
        <v>100</v>
      </c>
      <c r="B268" s="106" t="s">
        <v>881</v>
      </c>
      <c r="C268" s="101">
        <v>70</v>
      </c>
      <c r="D268" s="102" t="s">
        <v>800</v>
      </c>
      <c r="E268" s="110"/>
      <c r="F268" s="110"/>
      <c r="G268" s="104">
        <f t="shared" si="41"/>
        <v>0</v>
      </c>
    </row>
    <row r="269" spans="1:7" s="14" customFormat="1" x14ac:dyDescent="0.2">
      <c r="A269" s="111" t="s">
        <v>101</v>
      </c>
      <c r="B269" s="106" t="s">
        <v>882</v>
      </c>
      <c r="C269" s="101">
        <v>4</v>
      </c>
      <c r="D269" s="102" t="s">
        <v>800</v>
      </c>
      <c r="E269" s="110"/>
      <c r="F269" s="110"/>
      <c r="G269" s="104">
        <f t="shared" si="41"/>
        <v>0</v>
      </c>
    </row>
    <row r="270" spans="1:7" s="14" customFormat="1" x14ac:dyDescent="0.2">
      <c r="A270" s="111" t="s">
        <v>102</v>
      </c>
      <c r="B270" s="106" t="s">
        <v>504</v>
      </c>
      <c r="C270" s="101"/>
      <c r="D270" s="102"/>
      <c r="E270" s="103"/>
      <c r="F270" s="103"/>
      <c r="G270" s="104"/>
    </row>
    <row r="271" spans="1:7" s="14" customFormat="1" x14ac:dyDescent="0.2">
      <c r="A271" s="111" t="s">
        <v>505</v>
      </c>
      <c r="B271" s="106" t="s">
        <v>890</v>
      </c>
      <c r="C271" s="101">
        <v>40</v>
      </c>
      <c r="D271" s="102" t="s">
        <v>800</v>
      </c>
      <c r="E271" s="110"/>
      <c r="F271" s="110"/>
      <c r="G271" s="104">
        <f t="shared" si="41"/>
        <v>0</v>
      </c>
    </row>
    <row r="272" spans="1:7" s="14" customFormat="1" x14ac:dyDescent="0.2">
      <c r="A272" s="111" t="s">
        <v>506</v>
      </c>
      <c r="B272" s="106" t="s">
        <v>891</v>
      </c>
      <c r="C272" s="101">
        <v>3</v>
      </c>
      <c r="D272" s="102" t="s">
        <v>800</v>
      </c>
      <c r="E272" s="110"/>
      <c r="F272" s="110"/>
      <c r="G272" s="104">
        <f t="shared" si="41"/>
        <v>0</v>
      </c>
    </row>
    <row r="273" spans="1:7" s="14" customFormat="1" x14ac:dyDescent="0.2">
      <c r="A273" s="111" t="s">
        <v>507</v>
      </c>
      <c r="B273" s="106" t="s">
        <v>508</v>
      </c>
      <c r="C273" s="101">
        <v>4</v>
      </c>
      <c r="D273" s="102" t="s">
        <v>800</v>
      </c>
      <c r="E273" s="110"/>
      <c r="F273" s="110"/>
      <c r="G273" s="104">
        <f t="shared" si="41"/>
        <v>0</v>
      </c>
    </row>
    <row r="274" spans="1:7" s="14" customFormat="1" x14ac:dyDescent="0.2">
      <c r="A274" s="111" t="s">
        <v>103</v>
      </c>
      <c r="B274" s="106" t="s">
        <v>509</v>
      </c>
      <c r="C274" s="101">
        <v>2</v>
      </c>
      <c r="D274" s="102" t="s">
        <v>800</v>
      </c>
      <c r="E274" s="110"/>
      <c r="F274" s="110"/>
      <c r="G274" s="104">
        <f t="shared" si="41"/>
        <v>0</v>
      </c>
    </row>
    <row r="275" spans="1:7" s="14" customFormat="1" ht="42" customHeight="1" x14ac:dyDescent="0.2">
      <c r="A275" s="111" t="s">
        <v>104</v>
      </c>
      <c r="B275" s="106" t="s">
        <v>510</v>
      </c>
      <c r="C275" s="101">
        <v>11</v>
      </c>
      <c r="D275" s="102" t="s">
        <v>800</v>
      </c>
      <c r="E275" s="110"/>
      <c r="F275" s="110"/>
      <c r="G275" s="104">
        <f t="shared" si="41"/>
        <v>0</v>
      </c>
    </row>
    <row r="276" spans="1:7" s="14" customFormat="1" ht="38.25" x14ac:dyDescent="0.2">
      <c r="A276" s="111" t="s">
        <v>172</v>
      </c>
      <c r="B276" s="106" t="s">
        <v>511</v>
      </c>
      <c r="C276" s="101">
        <v>22</v>
      </c>
      <c r="D276" s="102" t="s">
        <v>800</v>
      </c>
      <c r="E276" s="110"/>
      <c r="F276" s="110"/>
      <c r="G276" s="104">
        <f t="shared" si="41"/>
        <v>0</v>
      </c>
    </row>
    <row r="277" spans="1:7" s="14" customFormat="1" ht="38.25" x14ac:dyDescent="0.2">
      <c r="A277" s="111" t="s">
        <v>174</v>
      </c>
      <c r="B277" s="106" t="s">
        <v>512</v>
      </c>
      <c r="C277" s="101">
        <v>5</v>
      </c>
      <c r="D277" s="102" t="s">
        <v>800</v>
      </c>
      <c r="E277" s="110"/>
      <c r="F277" s="110"/>
      <c r="G277" s="104">
        <f t="shared" si="41"/>
        <v>0</v>
      </c>
    </row>
    <row r="278" spans="1:7" s="14" customFormat="1" ht="20.25" customHeight="1" x14ac:dyDescent="0.2">
      <c r="A278" s="111" t="s">
        <v>176</v>
      </c>
      <c r="B278" s="106" t="s">
        <v>875</v>
      </c>
      <c r="C278" s="101">
        <v>18</v>
      </c>
      <c r="D278" s="102" t="s">
        <v>55</v>
      </c>
      <c r="E278" s="110"/>
      <c r="F278" s="110"/>
      <c r="G278" s="104">
        <f t="shared" si="41"/>
        <v>0</v>
      </c>
    </row>
    <row r="279" spans="1:7" s="14" customFormat="1" x14ac:dyDescent="0.2">
      <c r="A279" s="111" t="s">
        <v>178</v>
      </c>
      <c r="B279" s="106" t="s">
        <v>821</v>
      </c>
      <c r="C279" s="101"/>
      <c r="D279" s="102"/>
      <c r="E279" s="103"/>
      <c r="F279" s="103"/>
      <c r="G279" s="104"/>
    </row>
    <row r="280" spans="1:7" s="14" customFormat="1" x14ac:dyDescent="0.2">
      <c r="A280" s="111" t="s">
        <v>513</v>
      </c>
      <c r="B280" s="106" t="s">
        <v>514</v>
      </c>
      <c r="C280" s="101">
        <v>260</v>
      </c>
      <c r="D280" s="102" t="s">
        <v>69</v>
      </c>
      <c r="E280" s="110"/>
      <c r="F280" s="110"/>
      <c r="G280" s="104">
        <f t="shared" ref="G280:G305" si="42">SUM(E280:F280)*C280</f>
        <v>0</v>
      </c>
    </row>
    <row r="281" spans="1:7" s="14" customFormat="1" x14ac:dyDescent="0.2">
      <c r="A281" s="111" t="s">
        <v>515</v>
      </c>
      <c r="B281" s="106" t="s">
        <v>516</v>
      </c>
      <c r="C281" s="101">
        <v>150</v>
      </c>
      <c r="D281" s="102" t="s">
        <v>69</v>
      </c>
      <c r="E281" s="110"/>
      <c r="F281" s="110"/>
      <c r="G281" s="104">
        <f t="shared" si="42"/>
        <v>0</v>
      </c>
    </row>
    <row r="282" spans="1:7" s="14" customFormat="1" x14ac:dyDescent="0.2">
      <c r="A282" s="111" t="s">
        <v>517</v>
      </c>
      <c r="B282" s="106" t="s">
        <v>518</v>
      </c>
      <c r="C282" s="101">
        <v>20</v>
      </c>
      <c r="D282" s="102" t="s">
        <v>69</v>
      </c>
      <c r="E282" s="110"/>
      <c r="F282" s="110"/>
      <c r="G282" s="104">
        <f t="shared" si="42"/>
        <v>0</v>
      </c>
    </row>
    <row r="283" spans="1:7" s="14" customFormat="1" x14ac:dyDescent="0.2">
      <c r="A283" s="111" t="s">
        <v>180</v>
      </c>
      <c r="B283" s="106" t="s">
        <v>519</v>
      </c>
      <c r="C283" s="101">
        <v>6</v>
      </c>
      <c r="D283" s="102" t="s">
        <v>69</v>
      </c>
      <c r="E283" s="110"/>
      <c r="F283" s="110"/>
      <c r="G283" s="104">
        <f t="shared" si="42"/>
        <v>0</v>
      </c>
    </row>
    <row r="284" spans="1:7" s="14" customFormat="1" x14ac:dyDescent="0.2">
      <c r="A284" s="111" t="s">
        <v>182</v>
      </c>
      <c r="B284" s="106" t="s">
        <v>520</v>
      </c>
      <c r="C284" s="101">
        <v>6</v>
      </c>
      <c r="D284" s="102" t="s">
        <v>69</v>
      </c>
      <c r="E284" s="110"/>
      <c r="F284" s="110"/>
      <c r="G284" s="104">
        <f t="shared" si="42"/>
        <v>0</v>
      </c>
    </row>
    <row r="285" spans="1:7" x14ac:dyDescent="0.2">
      <c r="A285" s="111" t="s">
        <v>184</v>
      </c>
      <c r="B285" s="106" t="s">
        <v>871</v>
      </c>
      <c r="C285" s="101">
        <v>10</v>
      </c>
      <c r="D285" s="102" t="s">
        <v>69</v>
      </c>
      <c r="E285" s="110"/>
      <c r="F285" s="110"/>
      <c r="G285" s="104">
        <f t="shared" si="42"/>
        <v>0</v>
      </c>
    </row>
    <row r="286" spans="1:7" x14ac:dyDescent="0.2">
      <c r="A286" s="111" t="s">
        <v>186</v>
      </c>
      <c r="B286" s="106" t="s">
        <v>872</v>
      </c>
      <c r="C286" s="101">
        <v>10</v>
      </c>
      <c r="D286" s="102" t="s">
        <v>800</v>
      </c>
      <c r="E286" s="110"/>
      <c r="F286" s="110"/>
      <c r="G286" s="104">
        <f t="shared" si="42"/>
        <v>0</v>
      </c>
    </row>
    <row r="287" spans="1:7" x14ac:dyDescent="0.2">
      <c r="A287" s="111" t="s">
        <v>188</v>
      </c>
      <c r="B287" s="106" t="s">
        <v>873</v>
      </c>
      <c r="C287" s="101">
        <v>6</v>
      </c>
      <c r="D287" s="102" t="s">
        <v>69</v>
      </c>
      <c r="E287" s="110"/>
      <c r="F287" s="110"/>
      <c r="G287" s="104">
        <f t="shared" si="42"/>
        <v>0</v>
      </c>
    </row>
    <row r="288" spans="1:7" x14ac:dyDescent="0.2">
      <c r="A288" s="111" t="s">
        <v>190</v>
      </c>
      <c r="B288" s="106" t="s">
        <v>874</v>
      </c>
      <c r="C288" s="101">
        <v>4</v>
      </c>
      <c r="D288" s="102" t="s">
        <v>800</v>
      </c>
      <c r="E288" s="110"/>
      <c r="F288" s="110"/>
      <c r="G288" s="104">
        <f t="shared" si="42"/>
        <v>0</v>
      </c>
    </row>
    <row r="289" spans="1:7" x14ac:dyDescent="0.2">
      <c r="A289" s="111" t="s">
        <v>192</v>
      </c>
      <c r="B289" s="106" t="s">
        <v>521</v>
      </c>
      <c r="C289" s="101">
        <v>70</v>
      </c>
      <c r="D289" s="102" t="s">
        <v>69</v>
      </c>
      <c r="E289" s="110"/>
      <c r="F289" s="110"/>
      <c r="G289" s="104">
        <f t="shared" si="42"/>
        <v>0</v>
      </c>
    </row>
    <row r="290" spans="1:7" x14ac:dyDescent="0.2">
      <c r="A290" s="111" t="s">
        <v>194</v>
      </c>
      <c r="B290" s="106" t="s">
        <v>522</v>
      </c>
      <c r="C290" s="101">
        <v>95</v>
      </c>
      <c r="D290" s="102" t="s">
        <v>69</v>
      </c>
      <c r="E290" s="110"/>
      <c r="F290" s="110"/>
      <c r="G290" s="104">
        <f t="shared" si="42"/>
        <v>0</v>
      </c>
    </row>
    <row r="291" spans="1:7" x14ac:dyDescent="0.2">
      <c r="A291" s="111" t="s">
        <v>196</v>
      </c>
      <c r="B291" s="106" t="s">
        <v>523</v>
      </c>
      <c r="C291" s="101">
        <v>95</v>
      </c>
      <c r="D291" s="102" t="s">
        <v>69</v>
      </c>
      <c r="E291" s="110"/>
      <c r="F291" s="110"/>
      <c r="G291" s="104">
        <f t="shared" si="42"/>
        <v>0</v>
      </c>
    </row>
    <row r="292" spans="1:7" x14ac:dyDescent="0.2">
      <c r="A292" s="111" t="s">
        <v>198</v>
      </c>
      <c r="B292" s="106" t="s">
        <v>524</v>
      </c>
      <c r="C292" s="101">
        <v>32</v>
      </c>
      <c r="D292" s="102" t="s">
        <v>800</v>
      </c>
      <c r="E292" s="110"/>
      <c r="F292" s="110"/>
      <c r="G292" s="104">
        <f t="shared" si="42"/>
        <v>0</v>
      </c>
    </row>
    <row r="293" spans="1:7" x14ac:dyDescent="0.2">
      <c r="A293" s="111" t="s">
        <v>200</v>
      </c>
      <c r="B293" s="106" t="s">
        <v>525</v>
      </c>
      <c r="C293" s="101">
        <v>6</v>
      </c>
      <c r="D293" s="102" t="s">
        <v>800</v>
      </c>
      <c r="E293" s="110"/>
      <c r="F293" s="110"/>
      <c r="G293" s="104">
        <f t="shared" si="42"/>
        <v>0</v>
      </c>
    </row>
    <row r="294" spans="1:7" x14ac:dyDescent="0.2">
      <c r="A294" s="111" t="s">
        <v>202</v>
      </c>
      <c r="B294" s="106" t="s">
        <v>526</v>
      </c>
      <c r="C294" s="101">
        <v>4</v>
      </c>
      <c r="D294" s="102" t="s">
        <v>800</v>
      </c>
      <c r="E294" s="110"/>
      <c r="F294" s="110"/>
      <c r="G294" s="104">
        <f t="shared" si="42"/>
        <v>0</v>
      </c>
    </row>
    <row r="295" spans="1:7" x14ac:dyDescent="0.2">
      <c r="A295" s="111" t="s">
        <v>527</v>
      </c>
      <c r="B295" s="106" t="s">
        <v>528</v>
      </c>
      <c r="C295" s="101">
        <v>2</v>
      </c>
      <c r="D295" s="102" t="s">
        <v>800</v>
      </c>
      <c r="E295" s="110"/>
      <c r="F295" s="110"/>
      <c r="G295" s="104">
        <f t="shared" si="42"/>
        <v>0</v>
      </c>
    </row>
    <row r="296" spans="1:7" x14ac:dyDescent="0.2">
      <c r="A296" s="111" t="s">
        <v>529</v>
      </c>
      <c r="B296" s="106" t="s">
        <v>530</v>
      </c>
      <c r="C296" s="101">
        <v>4</v>
      </c>
      <c r="D296" s="102" t="s">
        <v>69</v>
      </c>
      <c r="E296" s="110"/>
      <c r="F296" s="110"/>
      <c r="G296" s="104">
        <f t="shared" si="42"/>
        <v>0</v>
      </c>
    </row>
    <row r="297" spans="1:7" ht="16.5" customHeight="1" x14ac:dyDescent="0.2">
      <c r="A297" s="111" t="s">
        <v>531</v>
      </c>
      <c r="B297" s="106" t="s">
        <v>532</v>
      </c>
      <c r="C297" s="101">
        <v>100</v>
      </c>
      <c r="D297" s="102" t="s">
        <v>800</v>
      </c>
      <c r="E297" s="110"/>
      <c r="F297" s="110"/>
      <c r="G297" s="104">
        <f t="shared" si="42"/>
        <v>0</v>
      </c>
    </row>
    <row r="298" spans="1:7" x14ac:dyDescent="0.2">
      <c r="A298" s="111" t="s">
        <v>533</v>
      </c>
      <c r="B298" s="106" t="s">
        <v>534</v>
      </c>
      <c r="C298" s="101">
        <v>50</v>
      </c>
      <c r="D298" s="102" t="s">
        <v>800</v>
      </c>
      <c r="E298" s="110"/>
      <c r="F298" s="110"/>
      <c r="G298" s="104">
        <f t="shared" si="42"/>
        <v>0</v>
      </c>
    </row>
    <row r="299" spans="1:7" x14ac:dyDescent="0.2">
      <c r="A299" s="111" t="s">
        <v>535</v>
      </c>
      <c r="B299" s="106" t="s">
        <v>536</v>
      </c>
      <c r="C299" s="101">
        <v>30</v>
      </c>
      <c r="D299" s="102" t="s">
        <v>69</v>
      </c>
      <c r="E299" s="110"/>
      <c r="F299" s="110"/>
      <c r="G299" s="104">
        <f t="shared" si="42"/>
        <v>0</v>
      </c>
    </row>
    <row r="300" spans="1:7" x14ac:dyDescent="0.2">
      <c r="A300" s="111" t="s">
        <v>537</v>
      </c>
      <c r="B300" s="106" t="s">
        <v>538</v>
      </c>
      <c r="C300" s="101">
        <v>100</v>
      </c>
      <c r="D300" s="102" t="s">
        <v>111</v>
      </c>
      <c r="E300" s="110"/>
      <c r="F300" s="110"/>
      <c r="G300" s="104">
        <f t="shared" si="42"/>
        <v>0</v>
      </c>
    </row>
    <row r="301" spans="1:7" x14ac:dyDescent="0.2">
      <c r="A301" s="111" t="s">
        <v>539</v>
      </c>
      <c r="B301" s="106" t="s">
        <v>540</v>
      </c>
      <c r="C301" s="101">
        <v>2</v>
      </c>
      <c r="D301" s="102" t="s">
        <v>800</v>
      </c>
      <c r="E301" s="110"/>
      <c r="F301" s="110"/>
      <c r="G301" s="104">
        <f t="shared" si="42"/>
        <v>0</v>
      </c>
    </row>
    <row r="302" spans="1:7" x14ac:dyDescent="0.2">
      <c r="A302" s="111" t="s">
        <v>541</v>
      </c>
      <c r="B302" s="174" t="s">
        <v>542</v>
      </c>
      <c r="C302" s="101">
        <v>1</v>
      </c>
      <c r="D302" s="102" t="s">
        <v>800</v>
      </c>
      <c r="E302" s="110"/>
      <c r="F302" s="110"/>
      <c r="G302" s="104">
        <f t="shared" si="42"/>
        <v>0</v>
      </c>
    </row>
    <row r="303" spans="1:7" x14ac:dyDescent="0.2">
      <c r="A303" s="111" t="s">
        <v>543</v>
      </c>
      <c r="B303" s="106" t="s">
        <v>544</v>
      </c>
      <c r="C303" s="101">
        <v>20</v>
      </c>
      <c r="D303" s="102" t="s">
        <v>800</v>
      </c>
      <c r="E303" s="110"/>
      <c r="F303" s="103" t="s">
        <v>545</v>
      </c>
      <c r="G303" s="104">
        <f t="shared" si="42"/>
        <v>0</v>
      </c>
    </row>
    <row r="304" spans="1:7" x14ac:dyDescent="0.2">
      <c r="A304" s="111" t="s">
        <v>546</v>
      </c>
      <c r="B304" s="106" t="s">
        <v>547</v>
      </c>
      <c r="C304" s="101">
        <v>10</v>
      </c>
      <c r="D304" s="102" t="s">
        <v>800</v>
      </c>
      <c r="E304" s="110"/>
      <c r="F304" s="103" t="s">
        <v>545</v>
      </c>
      <c r="G304" s="104">
        <f t="shared" si="42"/>
        <v>0</v>
      </c>
    </row>
    <row r="305" spans="1:7" x14ac:dyDescent="0.2">
      <c r="A305" s="111" t="s">
        <v>548</v>
      </c>
      <c r="B305" s="106" t="s">
        <v>549</v>
      </c>
      <c r="C305" s="101">
        <v>3</v>
      </c>
      <c r="D305" s="102" t="s">
        <v>800</v>
      </c>
      <c r="E305" s="110"/>
      <c r="F305" s="103" t="s">
        <v>545</v>
      </c>
      <c r="G305" s="104">
        <f t="shared" si="42"/>
        <v>0</v>
      </c>
    </row>
    <row r="306" spans="1:7" x14ac:dyDescent="0.2">
      <c r="A306" s="99">
        <v>3</v>
      </c>
      <c r="B306" s="100" t="s">
        <v>820</v>
      </c>
      <c r="C306" s="101"/>
      <c r="D306" s="102"/>
      <c r="E306" s="103"/>
      <c r="F306" s="103"/>
      <c r="G306" s="104"/>
    </row>
    <row r="307" spans="1:7" ht="45" customHeight="1" x14ac:dyDescent="0.2">
      <c r="A307" s="111" t="s">
        <v>70</v>
      </c>
      <c r="B307" s="106" t="s">
        <v>913</v>
      </c>
      <c r="C307" s="101">
        <v>303</v>
      </c>
      <c r="D307" s="102" t="s">
        <v>55</v>
      </c>
      <c r="E307" s="110"/>
      <c r="F307" s="110"/>
      <c r="G307" s="104">
        <f t="shared" ref="G307" si="43">SUM(E307:F307)*C307</f>
        <v>0</v>
      </c>
    </row>
    <row r="308" spans="1:7" ht="51" x14ac:dyDescent="0.2">
      <c r="A308" s="111" t="s">
        <v>105</v>
      </c>
      <c r="B308" s="106" t="s">
        <v>550</v>
      </c>
      <c r="C308" s="101">
        <v>191</v>
      </c>
      <c r="D308" s="102" t="s">
        <v>55</v>
      </c>
      <c r="E308" s="110"/>
      <c r="F308" s="110"/>
      <c r="G308" s="104">
        <f t="shared" ref="G308:G313" si="44">SUM(E308:F308)*C308</f>
        <v>0</v>
      </c>
    </row>
    <row r="309" spans="1:7" ht="54.75" customHeight="1" x14ac:dyDescent="0.2">
      <c r="A309" s="111" t="s">
        <v>106</v>
      </c>
      <c r="B309" s="106" t="s">
        <v>551</v>
      </c>
      <c r="C309" s="101">
        <v>56</v>
      </c>
      <c r="D309" s="102" t="s">
        <v>55</v>
      </c>
      <c r="E309" s="110"/>
      <c r="F309" s="110"/>
      <c r="G309" s="104">
        <f t="shared" si="44"/>
        <v>0</v>
      </c>
    </row>
    <row r="310" spans="1:7" ht="51" x14ac:dyDescent="0.2">
      <c r="A310" s="111" t="s">
        <v>107</v>
      </c>
      <c r="B310" s="106" t="s">
        <v>552</v>
      </c>
      <c r="C310" s="101">
        <v>303</v>
      </c>
      <c r="D310" s="102" t="s">
        <v>55</v>
      </c>
      <c r="E310" s="110"/>
      <c r="F310" s="110"/>
      <c r="G310" s="104">
        <f t="shared" si="44"/>
        <v>0</v>
      </c>
    </row>
    <row r="311" spans="1:7" ht="45" customHeight="1" x14ac:dyDescent="0.2">
      <c r="A311" s="111" t="s">
        <v>108</v>
      </c>
      <c r="B311" s="106" t="s">
        <v>553</v>
      </c>
      <c r="C311" s="101">
        <v>606</v>
      </c>
      <c r="D311" s="102" t="s">
        <v>55</v>
      </c>
      <c r="E311" s="110"/>
      <c r="F311" s="110"/>
      <c r="G311" s="104">
        <f t="shared" si="44"/>
        <v>0</v>
      </c>
    </row>
    <row r="312" spans="1:7" ht="25.5" x14ac:dyDescent="0.2">
      <c r="A312" s="111" t="s">
        <v>109</v>
      </c>
      <c r="B312" s="106" t="s">
        <v>554</v>
      </c>
      <c r="C312" s="101">
        <v>606</v>
      </c>
      <c r="D312" s="102" t="s">
        <v>55</v>
      </c>
      <c r="E312" s="110"/>
      <c r="F312" s="110"/>
      <c r="G312" s="104">
        <f t="shared" si="44"/>
        <v>0</v>
      </c>
    </row>
    <row r="313" spans="1:7" ht="25.5" x14ac:dyDescent="0.2">
      <c r="A313" s="111" t="s">
        <v>110</v>
      </c>
      <c r="B313" s="106" t="s">
        <v>555</v>
      </c>
      <c r="C313" s="101">
        <v>303</v>
      </c>
      <c r="D313" s="102" t="s">
        <v>55</v>
      </c>
      <c r="E313" s="103" t="s">
        <v>545</v>
      </c>
      <c r="F313" s="110"/>
      <c r="G313" s="104">
        <f t="shared" si="44"/>
        <v>0</v>
      </c>
    </row>
    <row r="314" spans="1:7" x14ac:dyDescent="0.2">
      <c r="A314" s="111" t="s">
        <v>893</v>
      </c>
      <c r="B314" s="100" t="s">
        <v>892</v>
      </c>
      <c r="C314" s="101"/>
      <c r="D314" s="102"/>
      <c r="E314" s="103"/>
      <c r="F314" s="103"/>
      <c r="G314" s="104"/>
    </row>
    <row r="315" spans="1:7" ht="38.25" x14ac:dyDescent="0.2">
      <c r="A315" s="111" t="s">
        <v>894</v>
      </c>
      <c r="B315" s="106" t="s">
        <v>556</v>
      </c>
      <c r="C315" s="101">
        <v>8</v>
      </c>
      <c r="D315" s="102" t="s">
        <v>55</v>
      </c>
      <c r="E315" s="110"/>
      <c r="F315" s="110"/>
      <c r="G315" s="104">
        <f>SUM(E315:F315)*C315</f>
        <v>0</v>
      </c>
    </row>
    <row r="316" spans="1:7" ht="33" customHeight="1" x14ac:dyDescent="0.2">
      <c r="A316" s="111" t="s">
        <v>895</v>
      </c>
      <c r="B316" s="106" t="s">
        <v>557</v>
      </c>
      <c r="C316" s="101">
        <v>22</v>
      </c>
      <c r="D316" s="102" t="s">
        <v>55</v>
      </c>
      <c r="E316" s="110"/>
      <c r="F316" s="110"/>
      <c r="G316" s="104">
        <f t="shared" ref="G316:G318" si="45">SUM(E316:F316)*C316</f>
        <v>0</v>
      </c>
    </row>
    <row r="317" spans="1:7" ht="38.25" x14ac:dyDescent="0.2">
      <c r="A317" s="111" t="s">
        <v>896</v>
      </c>
      <c r="B317" s="106" t="s">
        <v>558</v>
      </c>
      <c r="C317" s="101">
        <v>3</v>
      </c>
      <c r="D317" s="102" t="s">
        <v>55</v>
      </c>
      <c r="E317" s="110"/>
      <c r="F317" s="110"/>
      <c r="G317" s="104">
        <f t="shared" si="45"/>
        <v>0</v>
      </c>
    </row>
    <row r="318" spans="1:7" ht="38.25" x14ac:dyDescent="0.2">
      <c r="A318" s="111" t="s">
        <v>897</v>
      </c>
      <c r="B318" s="106" t="s">
        <v>559</v>
      </c>
      <c r="C318" s="101">
        <v>24</v>
      </c>
      <c r="D318" s="102" t="s">
        <v>55</v>
      </c>
      <c r="E318" s="110"/>
      <c r="F318" s="110"/>
      <c r="G318" s="104">
        <f t="shared" si="45"/>
        <v>0</v>
      </c>
    </row>
    <row r="319" spans="1:7" x14ac:dyDescent="0.2">
      <c r="A319" s="99">
        <v>4</v>
      </c>
      <c r="B319" s="100" t="s">
        <v>822</v>
      </c>
      <c r="C319" s="101"/>
      <c r="D319" s="102"/>
      <c r="E319" s="103"/>
      <c r="F319" s="103"/>
      <c r="G319" s="104"/>
    </row>
    <row r="320" spans="1:7" x14ac:dyDescent="0.2">
      <c r="A320" s="99" t="s">
        <v>58</v>
      </c>
      <c r="B320" s="100" t="s">
        <v>823</v>
      </c>
      <c r="C320" s="101"/>
      <c r="D320" s="102"/>
      <c r="E320" s="103"/>
      <c r="F320" s="103"/>
      <c r="G320" s="104"/>
    </row>
    <row r="321" spans="1:7" ht="127.5" x14ac:dyDescent="0.2">
      <c r="A321" s="111" t="s">
        <v>560</v>
      </c>
      <c r="B321" s="106" t="s">
        <v>898</v>
      </c>
      <c r="C321" s="101">
        <v>1</v>
      </c>
      <c r="D321" s="102" t="s">
        <v>800</v>
      </c>
      <c r="E321" s="110"/>
      <c r="F321" s="110"/>
      <c r="G321" s="104">
        <f>SUM(E321:F321)*C321</f>
        <v>0</v>
      </c>
    </row>
    <row r="322" spans="1:7" x14ac:dyDescent="0.2">
      <c r="A322" s="111" t="s">
        <v>561</v>
      </c>
      <c r="B322" s="106" t="s">
        <v>899</v>
      </c>
      <c r="C322" s="101">
        <v>1</v>
      </c>
      <c r="D322" s="102" t="s">
        <v>800</v>
      </c>
      <c r="E322" s="110"/>
      <c r="F322" s="110"/>
      <c r="G322" s="104">
        <f t="shared" ref="G322:G334" si="46">SUM(E322:F322)*C322</f>
        <v>0</v>
      </c>
    </row>
    <row r="323" spans="1:7" ht="89.25" x14ac:dyDescent="0.2">
      <c r="A323" s="111" t="s">
        <v>562</v>
      </c>
      <c r="B323" s="106" t="s">
        <v>901</v>
      </c>
      <c r="C323" s="101">
        <v>1</v>
      </c>
      <c r="D323" s="102" t="s">
        <v>800</v>
      </c>
      <c r="E323" s="110"/>
      <c r="F323" s="110"/>
      <c r="G323" s="104">
        <f t="shared" si="46"/>
        <v>0</v>
      </c>
    </row>
    <row r="324" spans="1:7" x14ac:dyDescent="0.2">
      <c r="A324" s="111" t="s">
        <v>563</v>
      </c>
      <c r="B324" s="106" t="s">
        <v>902</v>
      </c>
      <c r="C324" s="101">
        <v>10</v>
      </c>
      <c r="D324" s="102" t="s">
        <v>800</v>
      </c>
      <c r="E324" s="110"/>
      <c r="F324" s="110"/>
      <c r="G324" s="104">
        <f t="shared" si="46"/>
        <v>0</v>
      </c>
    </row>
    <row r="325" spans="1:7" x14ac:dyDescent="0.2">
      <c r="A325" s="111" t="s">
        <v>565</v>
      </c>
      <c r="B325" s="106" t="s">
        <v>564</v>
      </c>
      <c r="C325" s="101">
        <v>1</v>
      </c>
      <c r="D325" s="102" t="s">
        <v>800</v>
      </c>
      <c r="E325" s="110"/>
      <c r="F325" s="110"/>
      <c r="G325" s="104">
        <f t="shared" si="46"/>
        <v>0</v>
      </c>
    </row>
    <row r="326" spans="1:7" ht="25.5" x14ac:dyDescent="0.2">
      <c r="A326" s="111" t="s">
        <v>567</v>
      </c>
      <c r="B326" s="106" t="s">
        <v>566</v>
      </c>
      <c r="C326" s="101">
        <v>1</v>
      </c>
      <c r="D326" s="102" t="s">
        <v>800</v>
      </c>
      <c r="E326" s="110"/>
      <c r="F326" s="110"/>
      <c r="G326" s="104">
        <f t="shared" si="46"/>
        <v>0</v>
      </c>
    </row>
    <row r="327" spans="1:7" ht="25.5" x14ac:dyDescent="0.2">
      <c r="A327" s="111" t="s">
        <v>569</v>
      </c>
      <c r="B327" s="106" t="s">
        <v>568</v>
      </c>
      <c r="C327" s="101">
        <v>3</v>
      </c>
      <c r="D327" s="102" t="s">
        <v>800</v>
      </c>
      <c r="E327" s="110"/>
      <c r="F327" s="110"/>
      <c r="G327" s="104">
        <f t="shared" si="46"/>
        <v>0</v>
      </c>
    </row>
    <row r="328" spans="1:7" ht="25.5" x14ac:dyDescent="0.2">
      <c r="A328" s="111" t="s">
        <v>571</v>
      </c>
      <c r="B328" s="174" t="s">
        <v>570</v>
      </c>
      <c r="C328" s="123">
        <v>5</v>
      </c>
      <c r="D328" s="175" t="s">
        <v>69</v>
      </c>
      <c r="E328" s="132"/>
      <c r="F328" s="110"/>
      <c r="G328" s="104">
        <f t="shared" si="46"/>
        <v>0</v>
      </c>
    </row>
    <row r="329" spans="1:7" ht="25.5" x14ac:dyDescent="0.2">
      <c r="A329" s="111" t="s">
        <v>572</v>
      </c>
      <c r="B329" s="106" t="s">
        <v>847</v>
      </c>
      <c r="C329" s="101">
        <v>135</v>
      </c>
      <c r="D329" s="102" t="s">
        <v>69</v>
      </c>
      <c r="E329" s="110"/>
      <c r="F329" s="110"/>
      <c r="G329" s="104">
        <f t="shared" si="46"/>
        <v>0</v>
      </c>
    </row>
    <row r="330" spans="1:7" ht="25.5" x14ac:dyDescent="0.2">
      <c r="A330" s="111" t="s">
        <v>573</v>
      </c>
      <c r="B330" s="106" t="s">
        <v>850</v>
      </c>
      <c r="C330" s="101">
        <v>92</v>
      </c>
      <c r="D330" s="102" t="s">
        <v>69</v>
      </c>
      <c r="E330" s="110"/>
      <c r="F330" s="110"/>
      <c r="G330" s="104">
        <f t="shared" si="46"/>
        <v>0</v>
      </c>
    </row>
    <row r="331" spans="1:7" ht="25.5" x14ac:dyDescent="0.2">
      <c r="A331" s="111" t="s">
        <v>574</v>
      </c>
      <c r="B331" s="106" t="s">
        <v>848</v>
      </c>
      <c r="C331" s="101">
        <v>227</v>
      </c>
      <c r="D331" s="102" t="s">
        <v>69</v>
      </c>
      <c r="E331" s="110"/>
      <c r="F331" s="110"/>
      <c r="G331" s="104">
        <f t="shared" si="46"/>
        <v>0</v>
      </c>
    </row>
    <row r="332" spans="1:7" x14ac:dyDescent="0.2">
      <c r="A332" s="111" t="s">
        <v>575</v>
      </c>
      <c r="B332" s="106" t="s">
        <v>851</v>
      </c>
      <c r="C332" s="101">
        <v>39</v>
      </c>
      <c r="D332" s="102" t="s">
        <v>800</v>
      </c>
      <c r="E332" s="110"/>
      <c r="F332" s="110"/>
      <c r="G332" s="104">
        <f t="shared" si="46"/>
        <v>0</v>
      </c>
    </row>
    <row r="333" spans="1:7" ht="25.5" x14ac:dyDescent="0.2">
      <c r="A333" s="111" t="s">
        <v>576</v>
      </c>
      <c r="B333" s="106" t="s">
        <v>849</v>
      </c>
      <c r="C333" s="101">
        <v>45</v>
      </c>
      <c r="D333" s="102" t="s">
        <v>800</v>
      </c>
      <c r="E333" s="110"/>
      <c r="F333" s="110"/>
      <c r="G333" s="104">
        <f t="shared" si="46"/>
        <v>0</v>
      </c>
    </row>
    <row r="334" spans="1:7" x14ac:dyDescent="0.2">
      <c r="A334" s="111" t="s">
        <v>900</v>
      </c>
      <c r="B334" s="106" t="s">
        <v>852</v>
      </c>
      <c r="C334" s="101">
        <v>2</v>
      </c>
      <c r="D334" s="102" t="s">
        <v>800</v>
      </c>
      <c r="E334" s="110"/>
      <c r="F334" s="110"/>
      <c r="G334" s="104">
        <f t="shared" si="46"/>
        <v>0</v>
      </c>
    </row>
    <row r="335" spans="1:7" x14ac:dyDescent="0.2">
      <c r="A335" s="99" t="s">
        <v>59</v>
      </c>
      <c r="B335" s="100" t="s">
        <v>824</v>
      </c>
      <c r="C335" s="101"/>
      <c r="D335" s="102"/>
      <c r="E335" s="103"/>
      <c r="F335" s="103"/>
      <c r="G335" s="104"/>
    </row>
    <row r="336" spans="1:7" x14ac:dyDescent="0.2">
      <c r="A336" s="111" t="s">
        <v>577</v>
      </c>
      <c r="B336" s="106" t="s">
        <v>883</v>
      </c>
      <c r="C336" s="101"/>
      <c r="D336" s="102"/>
      <c r="E336" s="103"/>
      <c r="F336" s="103"/>
      <c r="G336" s="104"/>
    </row>
    <row r="337" spans="1:7" ht="25.5" x14ac:dyDescent="0.2">
      <c r="A337" s="111" t="s">
        <v>578</v>
      </c>
      <c r="B337" s="163" t="s">
        <v>579</v>
      </c>
      <c r="C337" s="101">
        <v>34</v>
      </c>
      <c r="D337" s="102" t="s">
        <v>69</v>
      </c>
      <c r="E337" s="110"/>
      <c r="F337" s="110"/>
      <c r="G337" s="104">
        <f>(E337+F337)*C337</f>
        <v>0</v>
      </c>
    </row>
    <row r="338" spans="1:7" ht="25.5" x14ac:dyDescent="0.2">
      <c r="A338" s="111" t="s">
        <v>580</v>
      </c>
      <c r="B338" s="163" t="s">
        <v>581</v>
      </c>
      <c r="C338" s="101">
        <v>42</v>
      </c>
      <c r="D338" s="102" t="s">
        <v>55</v>
      </c>
      <c r="E338" s="110"/>
      <c r="F338" s="110"/>
      <c r="G338" s="104">
        <f t="shared" ref="G338:G340" si="47">(E338+F338)*C338</f>
        <v>0</v>
      </c>
    </row>
    <row r="339" spans="1:7" x14ac:dyDescent="0.2">
      <c r="A339" s="111" t="s">
        <v>582</v>
      </c>
      <c r="B339" s="163" t="s">
        <v>583</v>
      </c>
      <c r="C339" s="101">
        <v>21</v>
      </c>
      <c r="D339" s="102" t="s">
        <v>55</v>
      </c>
      <c r="E339" s="110"/>
      <c r="F339" s="110"/>
      <c r="G339" s="104">
        <f t="shared" si="47"/>
        <v>0</v>
      </c>
    </row>
    <row r="340" spans="1:7" x14ac:dyDescent="0.2">
      <c r="A340" s="111" t="s">
        <v>584</v>
      </c>
      <c r="B340" s="163" t="s">
        <v>585</v>
      </c>
      <c r="C340" s="101">
        <v>21</v>
      </c>
      <c r="D340" s="102" t="s">
        <v>55</v>
      </c>
      <c r="E340" s="110"/>
      <c r="F340" s="110"/>
      <c r="G340" s="104">
        <f t="shared" si="47"/>
        <v>0</v>
      </c>
    </row>
    <row r="341" spans="1:7" ht="33.75" customHeight="1" x14ac:dyDescent="0.2">
      <c r="A341" s="111" t="s">
        <v>586</v>
      </c>
      <c r="B341" s="163" t="s">
        <v>867</v>
      </c>
      <c r="C341" s="101">
        <v>21</v>
      </c>
      <c r="D341" s="102" t="s">
        <v>55</v>
      </c>
      <c r="E341" s="110"/>
      <c r="F341" s="110"/>
      <c r="G341" s="104">
        <f t="shared" ref="G341:G342" si="48">SUM(E341:F341)*C341</f>
        <v>0</v>
      </c>
    </row>
    <row r="342" spans="1:7" ht="25.5" x14ac:dyDescent="0.2">
      <c r="A342" s="111" t="s">
        <v>588</v>
      </c>
      <c r="B342" s="163" t="s">
        <v>866</v>
      </c>
      <c r="C342" s="101">
        <v>21</v>
      </c>
      <c r="D342" s="102" t="s">
        <v>55</v>
      </c>
      <c r="E342" s="110"/>
      <c r="F342" s="110"/>
      <c r="G342" s="104">
        <f t="shared" si="48"/>
        <v>0</v>
      </c>
    </row>
    <row r="343" spans="1:7" x14ac:dyDescent="0.2">
      <c r="A343" s="111" t="s">
        <v>590</v>
      </c>
      <c r="B343" s="163" t="s">
        <v>591</v>
      </c>
      <c r="C343" s="101">
        <v>21</v>
      </c>
      <c r="D343" s="102" t="s">
        <v>55</v>
      </c>
      <c r="E343" s="110"/>
      <c r="F343" s="110"/>
      <c r="G343" s="104">
        <f t="shared" ref="G343:G346" si="49">(E343+F343)*C343</f>
        <v>0</v>
      </c>
    </row>
    <row r="344" spans="1:7" x14ac:dyDescent="0.2">
      <c r="A344" s="111" t="s">
        <v>592</v>
      </c>
      <c r="B344" s="163" t="s">
        <v>593</v>
      </c>
      <c r="C344" s="101">
        <v>21</v>
      </c>
      <c r="D344" s="102" t="s">
        <v>55</v>
      </c>
      <c r="E344" s="110"/>
      <c r="F344" s="110"/>
      <c r="G344" s="104">
        <f t="shared" si="49"/>
        <v>0</v>
      </c>
    </row>
    <row r="345" spans="1:7" x14ac:dyDescent="0.2">
      <c r="A345" s="111" t="s">
        <v>594</v>
      </c>
      <c r="B345" s="163" t="s">
        <v>595</v>
      </c>
      <c r="C345" s="101">
        <v>21</v>
      </c>
      <c r="D345" s="102" t="s">
        <v>55</v>
      </c>
      <c r="E345" s="110"/>
      <c r="F345" s="110"/>
      <c r="G345" s="104">
        <f t="shared" si="49"/>
        <v>0</v>
      </c>
    </row>
    <row r="346" spans="1:7" x14ac:dyDescent="0.2">
      <c r="A346" s="111" t="s">
        <v>596</v>
      </c>
      <c r="B346" s="163" t="s">
        <v>597</v>
      </c>
      <c r="C346" s="101">
        <v>40</v>
      </c>
      <c r="D346" s="102" t="s">
        <v>69</v>
      </c>
      <c r="E346" s="110"/>
      <c r="F346" s="110"/>
      <c r="G346" s="104">
        <f t="shared" si="49"/>
        <v>0</v>
      </c>
    </row>
    <row r="347" spans="1:7" ht="32.25" customHeight="1" x14ac:dyDescent="0.2">
      <c r="A347" s="111" t="s">
        <v>598</v>
      </c>
      <c r="B347" s="106" t="s">
        <v>587</v>
      </c>
      <c r="C347" s="101">
        <v>45</v>
      </c>
      <c r="D347" s="102" t="s">
        <v>55</v>
      </c>
      <c r="E347" s="110"/>
      <c r="F347" s="110"/>
      <c r="G347" s="104">
        <f t="shared" ref="G347:G351" si="50">SUM(E347:F347)*C347</f>
        <v>0</v>
      </c>
    </row>
    <row r="348" spans="1:7" ht="32.25" customHeight="1" x14ac:dyDescent="0.2">
      <c r="A348" s="111" t="s">
        <v>599</v>
      </c>
      <c r="B348" s="106" t="s">
        <v>600</v>
      </c>
      <c r="C348" s="101">
        <v>7</v>
      </c>
      <c r="D348" s="102" t="s">
        <v>55</v>
      </c>
      <c r="E348" s="110"/>
      <c r="F348" s="110"/>
      <c r="G348" s="104">
        <f t="shared" si="50"/>
        <v>0</v>
      </c>
    </row>
    <row r="349" spans="1:7" ht="25.5" x14ac:dyDescent="0.2">
      <c r="A349" s="111" t="s">
        <v>601</v>
      </c>
      <c r="B349" s="106" t="s">
        <v>602</v>
      </c>
      <c r="C349" s="101">
        <v>11</v>
      </c>
      <c r="D349" s="102" t="s">
        <v>55</v>
      </c>
      <c r="E349" s="110"/>
      <c r="F349" s="110"/>
      <c r="G349" s="104">
        <f t="shared" si="50"/>
        <v>0</v>
      </c>
    </row>
    <row r="350" spans="1:7" ht="25.5" x14ac:dyDescent="0.2">
      <c r="A350" s="111" t="s">
        <v>603</v>
      </c>
      <c r="B350" s="106" t="s">
        <v>589</v>
      </c>
      <c r="C350" s="101">
        <v>17</v>
      </c>
      <c r="D350" s="102" t="s">
        <v>55</v>
      </c>
      <c r="E350" s="110"/>
      <c r="F350" s="110"/>
      <c r="G350" s="104">
        <f t="shared" si="50"/>
        <v>0</v>
      </c>
    </row>
    <row r="351" spans="1:7" ht="25.5" x14ac:dyDescent="0.2">
      <c r="A351" s="111" t="s">
        <v>604</v>
      </c>
      <c r="B351" s="106" t="s">
        <v>605</v>
      </c>
      <c r="C351" s="101">
        <v>1</v>
      </c>
      <c r="D351" s="102" t="s">
        <v>55</v>
      </c>
      <c r="E351" s="110"/>
      <c r="F351" s="110"/>
      <c r="G351" s="104">
        <f t="shared" si="50"/>
        <v>0</v>
      </c>
    </row>
    <row r="352" spans="1:7" x14ac:dyDescent="0.2">
      <c r="A352" s="111" t="s">
        <v>606</v>
      </c>
      <c r="B352" s="106" t="s">
        <v>607</v>
      </c>
      <c r="C352" s="101">
        <v>2</v>
      </c>
      <c r="D352" s="102" t="s">
        <v>55</v>
      </c>
      <c r="E352" s="110"/>
      <c r="F352" s="110"/>
      <c r="G352" s="104">
        <f t="shared" ref="G352:G353" si="51">SUM(E352:F352)*C352</f>
        <v>0</v>
      </c>
    </row>
    <row r="353" spans="1:7" x14ac:dyDescent="0.2">
      <c r="A353" s="111" t="s">
        <v>608</v>
      </c>
      <c r="B353" s="106" t="s">
        <v>911</v>
      </c>
      <c r="C353" s="101">
        <v>1</v>
      </c>
      <c r="D353" s="102" t="s">
        <v>55</v>
      </c>
      <c r="E353" s="110"/>
      <c r="F353" s="110"/>
      <c r="G353" s="104">
        <f t="shared" si="51"/>
        <v>0</v>
      </c>
    </row>
    <row r="354" spans="1:7" x14ac:dyDescent="0.2">
      <c r="A354" s="111" t="s">
        <v>609</v>
      </c>
      <c r="B354" s="106" t="s">
        <v>504</v>
      </c>
      <c r="C354" s="101"/>
      <c r="D354" s="102"/>
      <c r="E354" s="103"/>
      <c r="F354" s="103"/>
      <c r="G354" s="104"/>
    </row>
    <row r="355" spans="1:7" x14ac:dyDescent="0.2">
      <c r="A355" s="111" t="s">
        <v>610</v>
      </c>
      <c r="B355" s="106" t="s">
        <v>611</v>
      </c>
      <c r="C355" s="101">
        <v>8</v>
      </c>
      <c r="D355" s="102" t="s">
        <v>800</v>
      </c>
      <c r="E355" s="110"/>
      <c r="F355" s="110"/>
      <c r="G355" s="104">
        <f t="shared" ref="G355:G371" si="52">SUM(E355:F355)*C355</f>
        <v>0</v>
      </c>
    </row>
    <row r="356" spans="1:7" x14ac:dyDescent="0.2">
      <c r="A356" s="111" t="s">
        <v>612</v>
      </c>
      <c r="B356" s="106" t="s">
        <v>613</v>
      </c>
      <c r="C356" s="101">
        <v>9</v>
      </c>
      <c r="D356" s="102" t="s">
        <v>800</v>
      </c>
      <c r="E356" s="110"/>
      <c r="F356" s="110"/>
      <c r="G356" s="104">
        <f t="shared" si="52"/>
        <v>0</v>
      </c>
    </row>
    <row r="357" spans="1:7" x14ac:dyDescent="0.2">
      <c r="A357" s="111" t="s">
        <v>614</v>
      </c>
      <c r="B357" s="106" t="s">
        <v>615</v>
      </c>
      <c r="C357" s="101">
        <v>15</v>
      </c>
      <c r="D357" s="102" t="s">
        <v>800</v>
      </c>
      <c r="E357" s="110"/>
      <c r="F357" s="110"/>
      <c r="G357" s="104">
        <f t="shared" si="52"/>
        <v>0</v>
      </c>
    </row>
    <row r="358" spans="1:7" x14ac:dyDescent="0.2">
      <c r="A358" s="111" t="s">
        <v>616</v>
      </c>
      <c r="B358" s="106" t="s">
        <v>617</v>
      </c>
      <c r="C358" s="101">
        <v>1800</v>
      </c>
      <c r="D358" s="102" t="s">
        <v>69</v>
      </c>
      <c r="E358" s="110"/>
      <c r="F358" s="110"/>
      <c r="G358" s="104">
        <f t="shared" si="52"/>
        <v>0</v>
      </c>
    </row>
    <row r="359" spans="1:7" ht="75" customHeight="1" x14ac:dyDescent="0.2">
      <c r="A359" s="111" t="s">
        <v>618</v>
      </c>
      <c r="B359" s="106" t="s">
        <v>619</v>
      </c>
      <c r="C359" s="101">
        <v>1</v>
      </c>
      <c r="D359" s="102" t="s">
        <v>800</v>
      </c>
      <c r="E359" s="110"/>
      <c r="F359" s="110"/>
      <c r="G359" s="104">
        <f t="shared" si="52"/>
        <v>0</v>
      </c>
    </row>
    <row r="360" spans="1:7" ht="72" customHeight="1" x14ac:dyDescent="0.2">
      <c r="A360" s="111" t="s">
        <v>620</v>
      </c>
      <c r="B360" s="106" t="s">
        <v>621</v>
      </c>
      <c r="C360" s="101">
        <v>1</v>
      </c>
      <c r="D360" s="102" t="s">
        <v>800</v>
      </c>
      <c r="E360" s="110"/>
      <c r="F360" s="110"/>
      <c r="G360" s="104">
        <f t="shared" si="52"/>
        <v>0</v>
      </c>
    </row>
    <row r="361" spans="1:7" ht="25.5" x14ac:dyDescent="0.2">
      <c r="A361" s="111" t="s">
        <v>622</v>
      </c>
      <c r="B361" s="106" t="s">
        <v>623</v>
      </c>
      <c r="C361" s="101">
        <v>1</v>
      </c>
      <c r="D361" s="102" t="s">
        <v>55</v>
      </c>
      <c r="E361" s="110"/>
      <c r="F361" s="110"/>
      <c r="G361" s="104">
        <f t="shared" si="52"/>
        <v>0</v>
      </c>
    </row>
    <row r="362" spans="1:7" x14ac:dyDescent="0.2">
      <c r="A362" s="111" t="s">
        <v>624</v>
      </c>
      <c r="B362" s="106" t="s">
        <v>625</v>
      </c>
      <c r="C362" s="101">
        <v>5</v>
      </c>
      <c r="D362" s="102" t="s">
        <v>800</v>
      </c>
      <c r="E362" s="110"/>
      <c r="F362" s="110"/>
      <c r="G362" s="104">
        <f t="shared" si="52"/>
        <v>0</v>
      </c>
    </row>
    <row r="363" spans="1:7" x14ac:dyDescent="0.2">
      <c r="A363" s="111" t="s">
        <v>626</v>
      </c>
      <c r="B363" s="106" t="s">
        <v>627</v>
      </c>
      <c r="C363" s="101">
        <v>3</v>
      </c>
      <c r="D363" s="102" t="s">
        <v>800</v>
      </c>
      <c r="E363" s="110"/>
      <c r="F363" s="110"/>
      <c r="G363" s="104">
        <f t="shared" si="52"/>
        <v>0</v>
      </c>
    </row>
    <row r="364" spans="1:7" x14ac:dyDescent="0.2">
      <c r="A364" s="111" t="s">
        <v>628</v>
      </c>
      <c r="B364" s="106" t="s">
        <v>629</v>
      </c>
      <c r="C364" s="101">
        <v>11</v>
      </c>
      <c r="D364" s="102" t="s">
        <v>800</v>
      </c>
      <c r="E364" s="110"/>
      <c r="F364" s="110"/>
      <c r="G364" s="104">
        <f t="shared" si="52"/>
        <v>0</v>
      </c>
    </row>
    <row r="365" spans="1:7" x14ac:dyDescent="0.2">
      <c r="A365" s="111" t="s">
        <v>630</v>
      </c>
      <c r="B365" s="106" t="s">
        <v>631</v>
      </c>
      <c r="C365" s="101">
        <v>4</v>
      </c>
      <c r="D365" s="102" t="s">
        <v>800</v>
      </c>
      <c r="E365" s="110"/>
      <c r="F365" s="110"/>
      <c r="G365" s="104">
        <f t="shared" si="52"/>
        <v>0</v>
      </c>
    </row>
    <row r="366" spans="1:7" x14ac:dyDescent="0.2">
      <c r="A366" s="111" t="s">
        <v>632</v>
      </c>
      <c r="B366" s="106" t="s">
        <v>633</v>
      </c>
      <c r="C366" s="101">
        <v>30</v>
      </c>
      <c r="D366" s="102" t="s">
        <v>800</v>
      </c>
      <c r="E366" s="110"/>
      <c r="F366" s="110"/>
      <c r="G366" s="104">
        <f t="shared" si="52"/>
        <v>0</v>
      </c>
    </row>
    <row r="367" spans="1:7" x14ac:dyDescent="0.2">
      <c r="A367" s="111" t="s">
        <v>634</v>
      </c>
      <c r="B367" s="106" t="s">
        <v>635</v>
      </c>
      <c r="C367" s="101">
        <v>60</v>
      </c>
      <c r="D367" s="102" t="s">
        <v>800</v>
      </c>
      <c r="E367" s="110"/>
      <c r="F367" s="110"/>
      <c r="G367" s="104">
        <f t="shared" si="52"/>
        <v>0</v>
      </c>
    </row>
    <row r="368" spans="1:7" x14ac:dyDescent="0.2">
      <c r="A368" s="111" t="s">
        <v>636</v>
      </c>
      <c r="B368" s="106" t="s">
        <v>825</v>
      </c>
      <c r="C368" s="101">
        <v>1</v>
      </c>
      <c r="D368" s="102" t="s">
        <v>800</v>
      </c>
      <c r="E368" s="110"/>
      <c r="F368" s="110"/>
      <c r="G368" s="104">
        <f t="shared" si="52"/>
        <v>0</v>
      </c>
    </row>
    <row r="369" spans="1:7" ht="25.5" x14ac:dyDescent="0.2">
      <c r="A369" s="111" t="s">
        <v>637</v>
      </c>
      <c r="B369" s="106" t="s">
        <v>638</v>
      </c>
      <c r="C369" s="101">
        <v>6</v>
      </c>
      <c r="D369" s="102" t="s">
        <v>800</v>
      </c>
      <c r="E369" s="110"/>
      <c r="F369" s="110"/>
      <c r="G369" s="104">
        <f t="shared" si="52"/>
        <v>0</v>
      </c>
    </row>
    <row r="370" spans="1:7" ht="25.5" x14ac:dyDescent="0.2">
      <c r="A370" s="111" t="s">
        <v>639</v>
      </c>
      <c r="B370" s="106" t="s">
        <v>640</v>
      </c>
      <c r="C370" s="101">
        <v>4</v>
      </c>
      <c r="D370" s="102" t="s">
        <v>111</v>
      </c>
      <c r="E370" s="110"/>
      <c r="F370" s="110"/>
      <c r="G370" s="104">
        <f t="shared" si="52"/>
        <v>0</v>
      </c>
    </row>
    <row r="371" spans="1:7" x14ac:dyDescent="0.2">
      <c r="A371" s="111" t="s">
        <v>641</v>
      </c>
      <c r="B371" s="106" t="s">
        <v>642</v>
      </c>
      <c r="C371" s="101">
        <v>60</v>
      </c>
      <c r="D371" s="102" t="s">
        <v>800</v>
      </c>
      <c r="E371" s="110"/>
      <c r="F371" s="110"/>
      <c r="G371" s="104">
        <f t="shared" si="52"/>
        <v>0</v>
      </c>
    </row>
    <row r="372" spans="1:7" x14ac:dyDescent="0.2">
      <c r="A372" s="99">
        <v>5</v>
      </c>
      <c r="B372" s="100" t="s">
        <v>826</v>
      </c>
      <c r="C372" s="101"/>
      <c r="D372" s="102"/>
      <c r="E372" s="103"/>
      <c r="F372" s="103"/>
      <c r="G372" s="104"/>
    </row>
    <row r="373" spans="1:7" x14ac:dyDescent="0.2">
      <c r="A373" s="111" t="s">
        <v>29</v>
      </c>
      <c r="B373" s="106" t="s">
        <v>643</v>
      </c>
      <c r="C373" s="101">
        <v>2</v>
      </c>
      <c r="D373" s="102" t="s">
        <v>800</v>
      </c>
      <c r="E373" s="110"/>
      <c r="F373" s="110"/>
      <c r="G373" s="104">
        <f>SUM(E373:F373)*C373</f>
        <v>0</v>
      </c>
    </row>
    <row r="374" spans="1:7" x14ac:dyDescent="0.2">
      <c r="A374" s="111" t="s">
        <v>31</v>
      </c>
      <c r="B374" s="106" t="s">
        <v>644</v>
      </c>
      <c r="C374" s="101">
        <v>1</v>
      </c>
      <c r="D374" s="102" t="s">
        <v>55</v>
      </c>
      <c r="E374" s="110"/>
      <c r="F374" s="110"/>
      <c r="G374" s="104">
        <f t="shared" ref="G374:G387" si="53">SUM(E374:F374)*C374</f>
        <v>0</v>
      </c>
    </row>
    <row r="375" spans="1:7" x14ac:dyDescent="0.2">
      <c r="A375" s="111" t="s">
        <v>33</v>
      </c>
      <c r="B375" s="106" t="s">
        <v>629</v>
      </c>
      <c r="C375" s="101">
        <v>2</v>
      </c>
      <c r="D375" s="102" t="s">
        <v>800</v>
      </c>
      <c r="E375" s="110"/>
      <c r="F375" s="110"/>
      <c r="G375" s="104">
        <f t="shared" si="53"/>
        <v>0</v>
      </c>
    </row>
    <row r="376" spans="1:7" x14ac:dyDescent="0.2">
      <c r="A376" s="111" t="s">
        <v>35</v>
      </c>
      <c r="B376" s="106" t="s">
        <v>645</v>
      </c>
      <c r="C376" s="101">
        <v>40</v>
      </c>
      <c r="D376" s="102" t="s">
        <v>800</v>
      </c>
      <c r="E376" s="110"/>
      <c r="F376" s="110"/>
      <c r="G376" s="104">
        <f t="shared" si="53"/>
        <v>0</v>
      </c>
    </row>
    <row r="377" spans="1:7" x14ac:dyDescent="0.2">
      <c r="A377" s="111" t="s">
        <v>646</v>
      </c>
      <c r="B377" s="106" t="s">
        <v>647</v>
      </c>
      <c r="C377" s="101">
        <v>10</v>
      </c>
      <c r="D377" s="102" t="s">
        <v>800</v>
      </c>
      <c r="E377" s="110"/>
      <c r="F377" s="110"/>
      <c r="G377" s="104">
        <f t="shared" si="53"/>
        <v>0</v>
      </c>
    </row>
    <row r="378" spans="1:7" x14ac:dyDescent="0.2">
      <c r="A378" s="111" t="s">
        <v>648</v>
      </c>
      <c r="B378" s="106" t="s">
        <v>649</v>
      </c>
      <c r="C378" s="101">
        <v>1200</v>
      </c>
      <c r="D378" s="102" t="s">
        <v>69</v>
      </c>
      <c r="E378" s="110"/>
      <c r="F378" s="110"/>
      <c r="G378" s="104">
        <f t="shared" si="53"/>
        <v>0</v>
      </c>
    </row>
    <row r="379" spans="1:7" x14ac:dyDescent="0.2">
      <c r="A379" s="111" t="s">
        <v>650</v>
      </c>
      <c r="B379" s="106" t="s">
        <v>651</v>
      </c>
      <c r="C379" s="101">
        <v>40</v>
      </c>
      <c r="D379" s="102" t="s">
        <v>800</v>
      </c>
      <c r="E379" s="110"/>
      <c r="F379" s="110"/>
      <c r="G379" s="104">
        <f t="shared" si="53"/>
        <v>0</v>
      </c>
    </row>
    <row r="380" spans="1:7" x14ac:dyDescent="0.2">
      <c r="A380" s="111" t="s">
        <v>652</v>
      </c>
      <c r="B380" s="106" t="s">
        <v>653</v>
      </c>
      <c r="C380" s="101">
        <v>30</v>
      </c>
      <c r="D380" s="102" t="s">
        <v>69</v>
      </c>
      <c r="E380" s="110"/>
      <c r="F380" s="110"/>
      <c r="G380" s="104">
        <f t="shared" si="53"/>
        <v>0</v>
      </c>
    </row>
    <row r="381" spans="1:7" x14ac:dyDescent="0.2">
      <c r="A381" s="111" t="s">
        <v>654</v>
      </c>
      <c r="B381" s="106" t="s">
        <v>655</v>
      </c>
      <c r="C381" s="101">
        <v>4</v>
      </c>
      <c r="D381" s="102" t="s">
        <v>55</v>
      </c>
      <c r="E381" s="110"/>
      <c r="F381" s="110"/>
      <c r="G381" s="104">
        <f t="shared" si="53"/>
        <v>0</v>
      </c>
    </row>
    <row r="382" spans="1:7" x14ac:dyDescent="0.2">
      <c r="A382" s="111" t="s">
        <v>656</v>
      </c>
      <c r="B382" s="106" t="s">
        <v>657</v>
      </c>
      <c r="C382" s="101">
        <v>2</v>
      </c>
      <c r="D382" s="102" t="s">
        <v>800</v>
      </c>
      <c r="E382" s="110"/>
      <c r="F382" s="110"/>
      <c r="G382" s="104">
        <f t="shared" si="53"/>
        <v>0</v>
      </c>
    </row>
    <row r="383" spans="1:7" x14ac:dyDescent="0.2">
      <c r="A383" s="111" t="s">
        <v>658</v>
      </c>
      <c r="B383" s="106" t="s">
        <v>659</v>
      </c>
      <c r="C383" s="101">
        <v>2</v>
      </c>
      <c r="D383" s="102" t="s">
        <v>800</v>
      </c>
      <c r="E383" s="110"/>
      <c r="F383" s="110"/>
      <c r="G383" s="104">
        <f t="shared" si="53"/>
        <v>0</v>
      </c>
    </row>
    <row r="384" spans="1:7" x14ac:dyDescent="0.2">
      <c r="A384" s="111" t="s">
        <v>660</v>
      </c>
      <c r="B384" s="106" t="s">
        <v>661</v>
      </c>
      <c r="C384" s="101">
        <v>20</v>
      </c>
      <c r="D384" s="102" t="s">
        <v>800</v>
      </c>
      <c r="E384" s="110"/>
      <c r="F384" s="110"/>
      <c r="G384" s="104">
        <f t="shared" si="53"/>
        <v>0</v>
      </c>
    </row>
    <row r="385" spans="1:7" ht="25.5" x14ac:dyDescent="0.2">
      <c r="A385" s="111" t="s">
        <v>662</v>
      </c>
      <c r="B385" s="106" t="s">
        <v>663</v>
      </c>
      <c r="C385" s="101">
        <v>10</v>
      </c>
      <c r="D385" s="102" t="s">
        <v>69</v>
      </c>
      <c r="E385" s="110"/>
      <c r="F385" s="110"/>
      <c r="G385" s="104">
        <f t="shared" si="53"/>
        <v>0</v>
      </c>
    </row>
    <row r="386" spans="1:7" ht="38.25" x14ac:dyDescent="0.2">
      <c r="A386" s="111" t="s">
        <v>664</v>
      </c>
      <c r="B386" s="106" t="s">
        <v>665</v>
      </c>
      <c r="C386" s="101">
        <v>2</v>
      </c>
      <c r="D386" s="102" t="s">
        <v>800</v>
      </c>
      <c r="E386" s="110"/>
      <c r="F386" s="110"/>
      <c r="G386" s="104">
        <f t="shared" si="53"/>
        <v>0</v>
      </c>
    </row>
    <row r="387" spans="1:7" x14ac:dyDescent="0.2">
      <c r="A387" s="111" t="s">
        <v>666</v>
      </c>
      <c r="B387" s="106" t="s">
        <v>651</v>
      </c>
      <c r="C387" s="101">
        <v>40</v>
      </c>
      <c r="D387" s="102" t="s">
        <v>800</v>
      </c>
      <c r="E387" s="110"/>
      <c r="F387" s="110"/>
      <c r="G387" s="104">
        <f t="shared" si="53"/>
        <v>0</v>
      </c>
    </row>
    <row r="388" spans="1:7" x14ac:dyDescent="0.2">
      <c r="A388" s="99">
        <v>6</v>
      </c>
      <c r="B388" s="100" t="s">
        <v>827</v>
      </c>
      <c r="C388" s="101"/>
      <c r="D388" s="102"/>
      <c r="E388" s="103"/>
      <c r="F388" s="103"/>
      <c r="G388" s="104"/>
    </row>
    <row r="389" spans="1:7" ht="63.75" x14ac:dyDescent="0.2">
      <c r="A389" s="111" t="s">
        <v>72</v>
      </c>
      <c r="B389" s="106" t="s">
        <v>833</v>
      </c>
      <c r="C389" s="101">
        <v>1</v>
      </c>
      <c r="D389" s="102" t="s">
        <v>55</v>
      </c>
      <c r="E389" s="110"/>
      <c r="F389" s="110"/>
      <c r="G389" s="104">
        <f>SUM(E389,F389)*C389</f>
        <v>0</v>
      </c>
    </row>
    <row r="390" spans="1:7" x14ac:dyDescent="0.2">
      <c r="A390" s="111" t="s">
        <v>213</v>
      </c>
      <c r="B390" s="106" t="s">
        <v>667</v>
      </c>
      <c r="C390" s="101">
        <v>1</v>
      </c>
      <c r="D390" s="102" t="s">
        <v>55</v>
      </c>
      <c r="E390" s="110"/>
      <c r="F390" s="110"/>
      <c r="G390" s="104">
        <f t="shared" ref="G390:G392" si="54">SUM(E390:F390)*C390</f>
        <v>0</v>
      </c>
    </row>
    <row r="391" spans="1:7" ht="18" customHeight="1" x14ac:dyDescent="0.2">
      <c r="A391" s="111" t="s">
        <v>215</v>
      </c>
      <c r="B391" s="106" t="s">
        <v>834</v>
      </c>
      <c r="C391" s="101">
        <v>1</v>
      </c>
      <c r="D391" s="102" t="s">
        <v>55</v>
      </c>
      <c r="E391" s="110"/>
      <c r="F391" s="110"/>
      <c r="G391" s="104">
        <f t="shared" si="54"/>
        <v>0</v>
      </c>
    </row>
    <row r="392" spans="1:7" ht="25.5" x14ac:dyDescent="0.2">
      <c r="A392" s="111" t="s">
        <v>217</v>
      </c>
      <c r="B392" s="106" t="s">
        <v>668</v>
      </c>
      <c r="C392" s="101">
        <v>1</v>
      </c>
      <c r="D392" s="102" t="s">
        <v>55</v>
      </c>
      <c r="E392" s="110"/>
      <c r="F392" s="110"/>
      <c r="G392" s="104">
        <f t="shared" si="54"/>
        <v>0</v>
      </c>
    </row>
    <row r="393" spans="1:7" x14ac:dyDescent="0.2">
      <c r="A393" s="99">
        <v>7</v>
      </c>
      <c r="B393" s="100" t="s">
        <v>828</v>
      </c>
      <c r="C393" s="101"/>
      <c r="D393" s="102"/>
      <c r="E393" s="103"/>
      <c r="F393" s="103"/>
      <c r="G393" s="104"/>
    </row>
    <row r="394" spans="1:7" ht="25.5" x14ac:dyDescent="0.2">
      <c r="A394" s="111" t="s">
        <v>73</v>
      </c>
      <c r="B394" s="106" t="s">
        <v>669</v>
      </c>
      <c r="C394" s="101">
        <v>1</v>
      </c>
      <c r="D394" s="102" t="s">
        <v>800</v>
      </c>
      <c r="E394" s="110"/>
      <c r="F394" s="110"/>
      <c r="G394" s="104">
        <f t="shared" ref="G394:G401" si="55">SUM(E394:F394)*C394</f>
        <v>0</v>
      </c>
    </row>
    <row r="395" spans="1:7" x14ac:dyDescent="0.2">
      <c r="A395" s="111" t="s">
        <v>74</v>
      </c>
      <c r="B395" s="106" t="s">
        <v>670</v>
      </c>
      <c r="C395" s="101">
        <v>30</v>
      </c>
      <c r="D395" s="102" t="s">
        <v>69</v>
      </c>
      <c r="E395" s="110"/>
      <c r="F395" s="110"/>
      <c r="G395" s="104">
        <f t="shared" si="55"/>
        <v>0</v>
      </c>
    </row>
    <row r="396" spans="1:7" x14ac:dyDescent="0.2">
      <c r="A396" s="111" t="s">
        <v>75</v>
      </c>
      <c r="B396" s="106" t="s">
        <v>671</v>
      </c>
      <c r="C396" s="101">
        <v>40</v>
      </c>
      <c r="D396" s="102" t="s">
        <v>69</v>
      </c>
      <c r="E396" s="110"/>
      <c r="F396" s="110"/>
      <c r="G396" s="104">
        <f t="shared" si="55"/>
        <v>0</v>
      </c>
    </row>
    <row r="397" spans="1:7" x14ac:dyDescent="0.2">
      <c r="A397" s="111" t="s">
        <v>224</v>
      </c>
      <c r="B397" s="106" t="s">
        <v>672</v>
      </c>
      <c r="C397" s="101">
        <v>40</v>
      </c>
      <c r="D397" s="102" t="s">
        <v>69</v>
      </c>
      <c r="E397" s="110"/>
      <c r="F397" s="110"/>
      <c r="G397" s="104">
        <f t="shared" si="55"/>
        <v>0</v>
      </c>
    </row>
    <row r="398" spans="1:7" ht="25.5" x14ac:dyDescent="0.2">
      <c r="A398" s="111" t="s">
        <v>226</v>
      </c>
      <c r="B398" s="106" t="s">
        <v>142</v>
      </c>
      <c r="C398" s="101">
        <v>150</v>
      </c>
      <c r="D398" s="102" t="s">
        <v>69</v>
      </c>
      <c r="E398" s="110"/>
      <c r="F398" s="110"/>
      <c r="G398" s="104">
        <f t="shared" si="55"/>
        <v>0</v>
      </c>
    </row>
    <row r="399" spans="1:7" ht="83.25" customHeight="1" x14ac:dyDescent="0.2">
      <c r="A399" s="111" t="s">
        <v>228</v>
      </c>
      <c r="B399" s="106" t="s">
        <v>903</v>
      </c>
      <c r="C399" s="101">
        <v>1</v>
      </c>
      <c r="D399" s="102" t="s">
        <v>55</v>
      </c>
      <c r="E399" s="110"/>
      <c r="F399" s="110"/>
      <c r="G399" s="104">
        <f t="shared" si="55"/>
        <v>0</v>
      </c>
    </row>
    <row r="400" spans="1:7" s="79" customFormat="1" ht="85.5" customHeight="1" x14ac:dyDescent="0.2">
      <c r="A400" s="111" t="s">
        <v>230</v>
      </c>
      <c r="B400" s="106" t="s">
        <v>904</v>
      </c>
      <c r="C400" s="101">
        <v>1</v>
      </c>
      <c r="D400" s="102" t="s">
        <v>55</v>
      </c>
      <c r="E400" s="110"/>
      <c r="F400" s="110"/>
      <c r="G400" s="104">
        <f t="shared" si="55"/>
        <v>0</v>
      </c>
    </row>
    <row r="401" spans="1:7" s="79" customFormat="1" ht="25.5" x14ac:dyDescent="0.2">
      <c r="A401" s="111" t="s">
        <v>232</v>
      </c>
      <c r="B401" s="106" t="s">
        <v>673</v>
      </c>
      <c r="C401" s="101">
        <v>70</v>
      </c>
      <c r="D401" s="102" t="s">
        <v>69</v>
      </c>
      <c r="E401" s="110"/>
      <c r="F401" s="110"/>
      <c r="G401" s="104">
        <f t="shared" si="55"/>
        <v>0</v>
      </c>
    </row>
    <row r="402" spans="1:7" s="79" customFormat="1" x14ac:dyDescent="0.2">
      <c r="A402" s="99">
        <v>8</v>
      </c>
      <c r="B402" s="100" t="s">
        <v>829</v>
      </c>
      <c r="C402" s="101"/>
      <c r="D402" s="102"/>
      <c r="E402" s="103"/>
      <c r="F402" s="103"/>
      <c r="G402" s="104"/>
    </row>
    <row r="403" spans="1:7" s="79" customFormat="1" x14ac:dyDescent="0.2">
      <c r="A403" s="111" t="s">
        <v>76</v>
      </c>
      <c r="B403" s="106" t="s">
        <v>674</v>
      </c>
      <c r="C403" s="101">
        <v>1</v>
      </c>
      <c r="D403" s="102" t="s">
        <v>800</v>
      </c>
      <c r="E403" s="110"/>
      <c r="F403" s="110"/>
      <c r="G403" s="104">
        <f t="shared" ref="G403:G409" si="56">SUM(E403:F403)*C403</f>
        <v>0</v>
      </c>
    </row>
    <row r="404" spans="1:7" s="79" customFormat="1" x14ac:dyDescent="0.2">
      <c r="A404" s="111" t="s">
        <v>77</v>
      </c>
      <c r="B404" s="106" t="s">
        <v>675</v>
      </c>
      <c r="C404" s="101">
        <v>2</v>
      </c>
      <c r="D404" s="102" t="s">
        <v>800</v>
      </c>
      <c r="E404" s="110"/>
      <c r="F404" s="110"/>
      <c r="G404" s="104">
        <f t="shared" si="56"/>
        <v>0</v>
      </c>
    </row>
    <row r="405" spans="1:7" s="79" customFormat="1" x14ac:dyDescent="0.2">
      <c r="A405" s="111" t="s">
        <v>78</v>
      </c>
      <c r="B405" s="106" t="s">
        <v>676</v>
      </c>
      <c r="C405" s="101">
        <v>500</v>
      </c>
      <c r="D405" s="102" t="s">
        <v>69</v>
      </c>
      <c r="E405" s="110"/>
      <c r="F405" s="110"/>
      <c r="G405" s="104">
        <f t="shared" si="56"/>
        <v>0</v>
      </c>
    </row>
    <row r="406" spans="1:7" ht="21.75" customHeight="1" x14ac:dyDescent="0.2">
      <c r="A406" s="111" t="s">
        <v>79</v>
      </c>
      <c r="B406" s="106" t="s">
        <v>677</v>
      </c>
      <c r="C406" s="101">
        <v>1</v>
      </c>
      <c r="D406" s="102" t="s">
        <v>800</v>
      </c>
      <c r="E406" s="110"/>
      <c r="F406" s="110"/>
      <c r="G406" s="104">
        <f t="shared" si="56"/>
        <v>0</v>
      </c>
    </row>
    <row r="407" spans="1:7" s="79" customFormat="1" x14ac:dyDescent="0.2">
      <c r="A407" s="111" t="s">
        <v>80</v>
      </c>
      <c r="B407" s="106" t="s">
        <v>678</v>
      </c>
      <c r="C407" s="101">
        <v>17</v>
      </c>
      <c r="D407" s="102" t="s">
        <v>800</v>
      </c>
      <c r="E407" s="110"/>
      <c r="F407" s="110"/>
      <c r="G407" s="104">
        <f t="shared" si="56"/>
        <v>0</v>
      </c>
    </row>
    <row r="408" spans="1:7" s="79" customFormat="1" ht="25.5" x14ac:dyDescent="0.2">
      <c r="A408" s="111" t="s">
        <v>679</v>
      </c>
      <c r="B408" s="106" t="s">
        <v>680</v>
      </c>
      <c r="C408" s="101">
        <v>1</v>
      </c>
      <c r="D408" s="102" t="s">
        <v>800</v>
      </c>
      <c r="E408" s="110"/>
      <c r="F408" s="110"/>
      <c r="G408" s="104">
        <f t="shared" si="56"/>
        <v>0</v>
      </c>
    </row>
    <row r="409" spans="1:7" s="79" customFormat="1" x14ac:dyDescent="0.2">
      <c r="A409" s="111" t="s">
        <v>681</v>
      </c>
      <c r="B409" s="106" t="s">
        <v>682</v>
      </c>
      <c r="C409" s="101">
        <v>17</v>
      </c>
      <c r="D409" s="102" t="s">
        <v>800</v>
      </c>
      <c r="E409" s="110"/>
      <c r="F409" s="110"/>
      <c r="G409" s="104">
        <f t="shared" si="56"/>
        <v>0</v>
      </c>
    </row>
    <row r="410" spans="1:7" s="79" customFormat="1" x14ac:dyDescent="0.2">
      <c r="A410" s="99">
        <v>9</v>
      </c>
      <c r="B410" s="100" t="s">
        <v>683</v>
      </c>
      <c r="C410" s="101"/>
      <c r="D410" s="102"/>
      <c r="E410" s="103"/>
      <c r="F410" s="103"/>
      <c r="G410" s="104"/>
    </row>
    <row r="411" spans="1:7" s="79" customFormat="1" x14ac:dyDescent="0.2">
      <c r="A411" s="111" t="s">
        <v>81</v>
      </c>
      <c r="B411" s="106" t="s">
        <v>684</v>
      </c>
      <c r="C411" s="101">
        <v>13</v>
      </c>
      <c r="D411" s="102" t="s">
        <v>800</v>
      </c>
      <c r="E411" s="110"/>
      <c r="F411" s="110"/>
      <c r="G411" s="104">
        <f t="shared" ref="G411:G420" si="57">SUM(E411:F411)*C411</f>
        <v>0</v>
      </c>
    </row>
    <row r="412" spans="1:7" s="79" customFormat="1" x14ac:dyDescent="0.2">
      <c r="A412" s="111" t="s">
        <v>82</v>
      </c>
      <c r="B412" s="106" t="s">
        <v>685</v>
      </c>
      <c r="C412" s="101">
        <v>10</v>
      </c>
      <c r="D412" s="102" t="s">
        <v>800</v>
      </c>
      <c r="E412" s="110"/>
      <c r="F412" s="110"/>
      <c r="G412" s="104">
        <f t="shared" si="57"/>
        <v>0</v>
      </c>
    </row>
    <row r="413" spans="1:7" s="79" customFormat="1" x14ac:dyDescent="0.2">
      <c r="A413" s="111" t="s">
        <v>83</v>
      </c>
      <c r="B413" s="106" t="s">
        <v>686</v>
      </c>
      <c r="C413" s="101">
        <v>18</v>
      </c>
      <c r="D413" s="102" t="s">
        <v>800</v>
      </c>
      <c r="E413" s="110"/>
      <c r="F413" s="110"/>
      <c r="G413" s="104">
        <f t="shared" si="57"/>
        <v>0</v>
      </c>
    </row>
    <row r="414" spans="1:7" s="79" customFormat="1" x14ac:dyDescent="0.2">
      <c r="A414" s="111" t="s">
        <v>84</v>
      </c>
      <c r="B414" s="106" t="s">
        <v>687</v>
      </c>
      <c r="C414" s="101">
        <v>3</v>
      </c>
      <c r="D414" s="102" t="s">
        <v>800</v>
      </c>
      <c r="E414" s="110"/>
      <c r="F414" s="110"/>
      <c r="G414" s="104">
        <f t="shared" si="57"/>
        <v>0</v>
      </c>
    </row>
    <row r="415" spans="1:7" s="79" customFormat="1" x14ac:dyDescent="0.2">
      <c r="A415" s="111" t="s">
        <v>251</v>
      </c>
      <c r="B415" s="106" t="s">
        <v>688</v>
      </c>
      <c r="C415" s="101">
        <v>6</v>
      </c>
      <c r="D415" s="102" t="s">
        <v>800</v>
      </c>
      <c r="E415" s="110"/>
      <c r="F415" s="110"/>
      <c r="G415" s="104">
        <f t="shared" si="57"/>
        <v>0</v>
      </c>
    </row>
    <row r="416" spans="1:7" s="79" customFormat="1" x14ac:dyDescent="0.2">
      <c r="A416" s="111" t="s">
        <v>253</v>
      </c>
      <c r="B416" s="106" t="s">
        <v>689</v>
      </c>
      <c r="C416" s="101">
        <v>12</v>
      </c>
      <c r="D416" s="102" t="s">
        <v>55</v>
      </c>
      <c r="E416" s="110"/>
      <c r="F416" s="110"/>
      <c r="G416" s="104">
        <f t="shared" si="57"/>
        <v>0</v>
      </c>
    </row>
    <row r="417" spans="1:7" x14ac:dyDescent="0.2">
      <c r="A417" s="111" t="s">
        <v>255</v>
      </c>
      <c r="B417" s="106" t="s">
        <v>690</v>
      </c>
      <c r="C417" s="101">
        <v>4</v>
      </c>
      <c r="D417" s="102" t="s">
        <v>55</v>
      </c>
      <c r="E417" s="110"/>
      <c r="F417" s="110"/>
      <c r="G417" s="104">
        <f t="shared" si="57"/>
        <v>0</v>
      </c>
    </row>
    <row r="418" spans="1:7" x14ac:dyDescent="0.2">
      <c r="A418" s="111" t="s">
        <v>257</v>
      </c>
      <c r="B418" s="106" t="s">
        <v>691</v>
      </c>
      <c r="C418" s="101">
        <v>16</v>
      </c>
      <c r="D418" s="102" t="s">
        <v>800</v>
      </c>
      <c r="E418" s="110"/>
      <c r="F418" s="110"/>
      <c r="G418" s="104">
        <f t="shared" si="57"/>
        <v>0</v>
      </c>
    </row>
    <row r="419" spans="1:7" ht="41.25" customHeight="1" x14ac:dyDescent="0.2">
      <c r="A419" s="111" t="s">
        <v>259</v>
      </c>
      <c r="B419" s="106" t="s">
        <v>842</v>
      </c>
      <c r="C419" s="101">
        <v>1</v>
      </c>
      <c r="D419" s="102" t="s">
        <v>55</v>
      </c>
      <c r="E419" s="110"/>
      <c r="F419" s="110"/>
      <c r="G419" s="104">
        <f t="shared" si="57"/>
        <v>0</v>
      </c>
    </row>
    <row r="420" spans="1:7" ht="47.25" customHeight="1" x14ac:dyDescent="0.2">
      <c r="A420" s="111" t="s">
        <v>261</v>
      </c>
      <c r="B420" s="106" t="s">
        <v>692</v>
      </c>
      <c r="C420" s="101">
        <v>2</v>
      </c>
      <c r="D420" s="102" t="s">
        <v>55</v>
      </c>
      <c r="E420" s="110"/>
      <c r="F420" s="110"/>
      <c r="G420" s="104">
        <f t="shared" si="57"/>
        <v>0</v>
      </c>
    </row>
    <row r="421" spans="1:7" x14ac:dyDescent="0.2">
      <c r="A421" s="99">
        <v>10</v>
      </c>
      <c r="B421" s="100" t="s">
        <v>830</v>
      </c>
      <c r="C421" s="101"/>
      <c r="D421" s="102"/>
      <c r="E421" s="103"/>
      <c r="F421" s="103"/>
      <c r="G421" s="104"/>
    </row>
    <row r="422" spans="1:7" x14ac:dyDescent="0.2">
      <c r="A422" s="111" t="s">
        <v>85</v>
      </c>
      <c r="B422" s="106" t="s">
        <v>693</v>
      </c>
      <c r="C422" s="101">
        <v>5</v>
      </c>
      <c r="D422" s="102" t="s">
        <v>55</v>
      </c>
      <c r="E422" s="110"/>
      <c r="F422" s="110"/>
      <c r="G422" s="104">
        <f t="shared" ref="G422:G427" si="58">SUM(E422:F422)*C422</f>
        <v>0</v>
      </c>
    </row>
    <row r="423" spans="1:7" s="15" customFormat="1" ht="12.75" x14ac:dyDescent="0.2">
      <c r="A423" s="111" t="s">
        <v>86</v>
      </c>
      <c r="B423" s="106" t="s">
        <v>694</v>
      </c>
      <c r="C423" s="101">
        <v>5</v>
      </c>
      <c r="D423" s="102" t="s">
        <v>55</v>
      </c>
      <c r="E423" s="110"/>
      <c r="F423" s="110"/>
      <c r="G423" s="104">
        <f t="shared" si="58"/>
        <v>0</v>
      </c>
    </row>
    <row r="424" spans="1:7" s="15" customFormat="1" ht="51" x14ac:dyDescent="0.2">
      <c r="A424" s="111" t="s">
        <v>87</v>
      </c>
      <c r="B424" s="106" t="s">
        <v>695</v>
      </c>
      <c r="C424" s="101">
        <v>1</v>
      </c>
      <c r="D424" s="102" t="s">
        <v>55</v>
      </c>
      <c r="E424" s="110"/>
      <c r="F424" s="110"/>
      <c r="G424" s="104">
        <f t="shared" si="58"/>
        <v>0</v>
      </c>
    </row>
    <row r="425" spans="1:7" ht="38.25" x14ac:dyDescent="0.2">
      <c r="A425" s="111" t="s">
        <v>88</v>
      </c>
      <c r="B425" s="106" t="s">
        <v>696</v>
      </c>
      <c r="C425" s="101">
        <v>5</v>
      </c>
      <c r="D425" s="102" t="s">
        <v>55</v>
      </c>
      <c r="E425" s="110"/>
      <c r="F425" s="110"/>
      <c r="G425" s="104">
        <f>SUM(E425:F425)*C425</f>
        <v>0</v>
      </c>
    </row>
    <row r="426" spans="1:7" ht="25.5" x14ac:dyDescent="0.2">
      <c r="A426" s="111" t="s">
        <v>697</v>
      </c>
      <c r="B426" s="106" t="s">
        <v>698</v>
      </c>
      <c r="C426" s="101">
        <v>5</v>
      </c>
      <c r="D426" s="102" t="s">
        <v>55</v>
      </c>
      <c r="E426" s="110"/>
      <c r="F426" s="110"/>
      <c r="G426" s="104">
        <f t="shared" si="58"/>
        <v>0</v>
      </c>
    </row>
    <row r="427" spans="1:7" ht="38.25" x14ac:dyDescent="0.2">
      <c r="A427" s="111" t="s">
        <v>699</v>
      </c>
      <c r="B427" s="106" t="s">
        <v>700</v>
      </c>
      <c r="C427" s="101">
        <v>400</v>
      </c>
      <c r="D427" s="102" t="s">
        <v>69</v>
      </c>
      <c r="E427" s="110"/>
      <c r="F427" s="110"/>
      <c r="G427" s="104">
        <f t="shared" si="58"/>
        <v>0</v>
      </c>
    </row>
    <row r="428" spans="1:7" x14ac:dyDescent="0.2">
      <c r="A428" s="111" t="s">
        <v>701</v>
      </c>
      <c r="B428" s="106" t="s">
        <v>702</v>
      </c>
      <c r="C428" s="101">
        <v>40</v>
      </c>
      <c r="D428" s="102" t="s">
        <v>69</v>
      </c>
      <c r="E428" s="110"/>
      <c r="F428" s="110"/>
      <c r="G428" s="104">
        <f t="shared" ref="G428" si="59">SUM(E428:F428)*C428</f>
        <v>0</v>
      </c>
    </row>
    <row r="429" spans="1:7" x14ac:dyDescent="0.2">
      <c r="A429" s="99">
        <v>11</v>
      </c>
      <c r="B429" s="100" t="s">
        <v>703</v>
      </c>
      <c r="C429" s="101"/>
      <c r="D429" s="102"/>
      <c r="E429" s="103"/>
      <c r="F429" s="103"/>
      <c r="G429" s="104"/>
    </row>
    <row r="430" spans="1:7" ht="25.5" x14ac:dyDescent="0.2">
      <c r="A430" s="111" t="s">
        <v>112</v>
      </c>
      <c r="B430" s="106" t="s">
        <v>704</v>
      </c>
      <c r="C430" s="101">
        <v>165</v>
      </c>
      <c r="D430" s="102" t="s">
        <v>800</v>
      </c>
      <c r="E430" s="110"/>
      <c r="F430" s="110"/>
      <c r="G430" s="104">
        <f t="shared" ref="G430:G463" si="60">SUM(E430:F430)*C430</f>
        <v>0</v>
      </c>
    </row>
    <row r="431" spans="1:7" ht="25.5" x14ac:dyDescent="0.2">
      <c r="A431" s="111" t="s">
        <v>113</v>
      </c>
      <c r="B431" s="106" t="s">
        <v>843</v>
      </c>
      <c r="C431" s="101">
        <v>190</v>
      </c>
      <c r="D431" s="102" t="s">
        <v>69</v>
      </c>
      <c r="E431" s="110"/>
      <c r="F431" s="110"/>
      <c r="G431" s="104">
        <f t="shared" si="60"/>
        <v>0</v>
      </c>
    </row>
    <row r="432" spans="1:7" ht="25.5" x14ac:dyDescent="0.2">
      <c r="A432" s="111" t="s">
        <v>274</v>
      </c>
      <c r="B432" s="106" t="s">
        <v>844</v>
      </c>
      <c r="C432" s="101">
        <v>30</v>
      </c>
      <c r="D432" s="102" t="s">
        <v>69</v>
      </c>
      <c r="E432" s="110"/>
      <c r="F432" s="110"/>
      <c r="G432" s="104">
        <f t="shared" si="60"/>
        <v>0</v>
      </c>
    </row>
    <row r="433" spans="1:7" ht="25.5" x14ac:dyDescent="0.2">
      <c r="A433" s="111" t="s">
        <v>281</v>
      </c>
      <c r="B433" s="106" t="s">
        <v>884</v>
      </c>
      <c r="C433" s="101">
        <v>18</v>
      </c>
      <c r="D433" s="102" t="s">
        <v>800</v>
      </c>
      <c r="E433" s="110"/>
      <c r="F433" s="110"/>
      <c r="G433" s="104">
        <f t="shared" si="60"/>
        <v>0</v>
      </c>
    </row>
    <row r="434" spans="1:7" ht="25.5" x14ac:dyDescent="0.2">
      <c r="A434" s="111" t="s">
        <v>283</v>
      </c>
      <c r="B434" s="106" t="s">
        <v>705</v>
      </c>
      <c r="C434" s="101">
        <v>30</v>
      </c>
      <c r="D434" s="102" t="s">
        <v>800</v>
      </c>
      <c r="E434" s="110"/>
      <c r="F434" s="110"/>
      <c r="G434" s="104">
        <f t="shared" si="60"/>
        <v>0</v>
      </c>
    </row>
    <row r="435" spans="1:7" ht="25.5" x14ac:dyDescent="0.2">
      <c r="A435" s="111" t="s">
        <v>285</v>
      </c>
      <c r="B435" s="106" t="s">
        <v>845</v>
      </c>
      <c r="C435" s="101">
        <v>25</v>
      </c>
      <c r="D435" s="102" t="s">
        <v>800</v>
      </c>
      <c r="E435" s="110"/>
      <c r="F435" s="110"/>
      <c r="G435" s="104">
        <f t="shared" si="60"/>
        <v>0</v>
      </c>
    </row>
    <row r="436" spans="1:7" ht="25.5" x14ac:dyDescent="0.2">
      <c r="A436" s="111" t="s">
        <v>287</v>
      </c>
      <c r="B436" s="106" t="s">
        <v>706</v>
      </c>
      <c r="C436" s="101">
        <v>495</v>
      </c>
      <c r="D436" s="102" t="s">
        <v>800</v>
      </c>
      <c r="E436" s="110"/>
      <c r="F436" s="110"/>
      <c r="G436" s="104">
        <f t="shared" si="60"/>
        <v>0</v>
      </c>
    </row>
    <row r="437" spans="1:7" x14ac:dyDescent="0.2">
      <c r="A437" s="111" t="s">
        <v>289</v>
      </c>
      <c r="B437" s="106" t="s">
        <v>801</v>
      </c>
      <c r="C437" s="101">
        <v>10</v>
      </c>
      <c r="D437" s="102" t="s">
        <v>140</v>
      </c>
      <c r="E437" s="110"/>
      <c r="F437" s="110"/>
      <c r="G437" s="104">
        <f t="shared" si="60"/>
        <v>0</v>
      </c>
    </row>
    <row r="438" spans="1:7" x14ac:dyDescent="0.2">
      <c r="A438" s="111" t="s">
        <v>291</v>
      </c>
      <c r="B438" s="106" t="s">
        <v>707</v>
      </c>
      <c r="C438" s="101">
        <v>10</v>
      </c>
      <c r="D438" s="102" t="s">
        <v>800</v>
      </c>
      <c r="E438" s="110"/>
      <c r="F438" s="110"/>
      <c r="G438" s="104">
        <f t="shared" si="60"/>
        <v>0</v>
      </c>
    </row>
    <row r="439" spans="1:7" x14ac:dyDescent="0.2">
      <c r="A439" s="111" t="s">
        <v>708</v>
      </c>
      <c r="B439" s="106" t="s">
        <v>709</v>
      </c>
      <c r="C439" s="101">
        <v>10</v>
      </c>
      <c r="D439" s="102" t="s">
        <v>800</v>
      </c>
      <c r="E439" s="110"/>
      <c r="F439" s="110"/>
      <c r="G439" s="104">
        <f t="shared" si="60"/>
        <v>0</v>
      </c>
    </row>
    <row r="440" spans="1:7" x14ac:dyDescent="0.2">
      <c r="A440" s="111" t="s">
        <v>710</v>
      </c>
      <c r="B440" s="106" t="s">
        <v>711</v>
      </c>
      <c r="C440" s="101">
        <v>30</v>
      </c>
      <c r="D440" s="102" t="s">
        <v>800</v>
      </c>
      <c r="E440" s="110"/>
      <c r="F440" s="110"/>
      <c r="G440" s="104">
        <f t="shared" si="60"/>
        <v>0</v>
      </c>
    </row>
    <row r="441" spans="1:7" x14ac:dyDescent="0.2">
      <c r="A441" s="111" t="s">
        <v>712</v>
      </c>
      <c r="B441" s="106" t="s">
        <v>713</v>
      </c>
      <c r="C441" s="101">
        <v>150</v>
      </c>
      <c r="D441" s="102" t="s">
        <v>800</v>
      </c>
      <c r="E441" s="110"/>
      <c r="F441" s="110"/>
      <c r="G441" s="104">
        <f t="shared" si="60"/>
        <v>0</v>
      </c>
    </row>
    <row r="442" spans="1:7" x14ac:dyDescent="0.2">
      <c r="A442" s="111" t="s">
        <v>714</v>
      </c>
      <c r="B442" s="106" t="s">
        <v>715</v>
      </c>
      <c r="C442" s="101">
        <v>150</v>
      </c>
      <c r="D442" s="102" t="s">
        <v>800</v>
      </c>
      <c r="E442" s="110"/>
      <c r="F442" s="110"/>
      <c r="G442" s="104">
        <f t="shared" si="60"/>
        <v>0</v>
      </c>
    </row>
    <row r="443" spans="1:7" x14ac:dyDescent="0.2">
      <c r="A443" s="111" t="s">
        <v>716</v>
      </c>
      <c r="B443" s="106" t="s">
        <v>717</v>
      </c>
      <c r="C443" s="101">
        <v>150</v>
      </c>
      <c r="D443" s="102" t="s">
        <v>800</v>
      </c>
      <c r="E443" s="110"/>
      <c r="F443" s="110"/>
      <c r="G443" s="104">
        <f>SUM(E443:F443)*C443</f>
        <v>0</v>
      </c>
    </row>
    <row r="444" spans="1:7" ht="25.5" x14ac:dyDescent="0.2">
      <c r="A444" s="111" t="s">
        <v>718</v>
      </c>
      <c r="B444" s="106" t="s">
        <v>719</v>
      </c>
      <c r="C444" s="101">
        <v>50</v>
      </c>
      <c r="D444" s="102" t="s">
        <v>800</v>
      </c>
      <c r="E444" s="110"/>
      <c r="F444" s="110"/>
      <c r="G444" s="104">
        <f>SUM(E444:F444)*C444</f>
        <v>0</v>
      </c>
    </row>
    <row r="445" spans="1:7" ht="25.5" x14ac:dyDescent="0.2">
      <c r="A445" s="111" t="s">
        <v>720</v>
      </c>
      <c r="B445" s="106" t="s">
        <v>721</v>
      </c>
      <c r="C445" s="101">
        <v>10</v>
      </c>
      <c r="D445" s="102" t="s">
        <v>800</v>
      </c>
      <c r="E445" s="110"/>
      <c r="F445" s="110"/>
      <c r="G445" s="104">
        <f t="shared" si="60"/>
        <v>0</v>
      </c>
    </row>
    <row r="446" spans="1:7" ht="38.25" x14ac:dyDescent="0.2">
      <c r="A446" s="111" t="s">
        <v>722</v>
      </c>
      <c r="B446" s="106" t="s">
        <v>846</v>
      </c>
      <c r="C446" s="101">
        <v>10</v>
      </c>
      <c r="D446" s="102" t="s">
        <v>800</v>
      </c>
      <c r="E446" s="110"/>
      <c r="F446" s="110"/>
      <c r="G446" s="104">
        <f t="shared" si="60"/>
        <v>0</v>
      </c>
    </row>
    <row r="447" spans="1:7" ht="38.25" x14ac:dyDescent="0.2">
      <c r="A447" s="111" t="s">
        <v>723</v>
      </c>
      <c r="B447" s="106" t="s">
        <v>724</v>
      </c>
      <c r="C447" s="101">
        <v>10</v>
      </c>
      <c r="D447" s="102" t="s">
        <v>800</v>
      </c>
      <c r="E447" s="110"/>
      <c r="F447" s="110"/>
      <c r="G447" s="104">
        <f t="shared" si="60"/>
        <v>0</v>
      </c>
    </row>
    <row r="448" spans="1:7" ht="25.5" x14ac:dyDescent="0.2">
      <c r="A448" s="111" t="s">
        <v>725</v>
      </c>
      <c r="B448" s="106" t="s">
        <v>726</v>
      </c>
      <c r="C448" s="101">
        <v>150</v>
      </c>
      <c r="D448" s="102" t="s">
        <v>69</v>
      </c>
      <c r="E448" s="110"/>
      <c r="F448" s="110"/>
      <c r="G448" s="104">
        <f t="shared" si="60"/>
        <v>0</v>
      </c>
    </row>
    <row r="449" spans="1:7" ht="38.25" x14ac:dyDescent="0.2">
      <c r="A449" s="111" t="s">
        <v>727</v>
      </c>
      <c r="B449" s="106" t="s">
        <v>728</v>
      </c>
      <c r="C449" s="101">
        <v>150</v>
      </c>
      <c r="D449" s="102" t="s">
        <v>69</v>
      </c>
      <c r="E449" s="110"/>
      <c r="F449" s="110"/>
      <c r="G449" s="104">
        <f t="shared" si="60"/>
        <v>0</v>
      </c>
    </row>
    <row r="450" spans="1:7" ht="38.25" x14ac:dyDescent="0.2">
      <c r="A450" s="111" t="s">
        <v>729</v>
      </c>
      <c r="B450" s="106" t="s">
        <v>730</v>
      </c>
      <c r="C450" s="101">
        <v>1</v>
      </c>
      <c r="D450" s="102" t="s">
        <v>55</v>
      </c>
      <c r="E450" s="110"/>
      <c r="F450" s="110"/>
      <c r="G450" s="104">
        <f t="shared" si="60"/>
        <v>0</v>
      </c>
    </row>
    <row r="451" spans="1:7" x14ac:dyDescent="0.2">
      <c r="A451" s="111" t="s">
        <v>731</v>
      </c>
      <c r="B451" s="106" t="s">
        <v>732</v>
      </c>
      <c r="C451" s="101">
        <v>1</v>
      </c>
      <c r="D451" s="102" t="s">
        <v>55</v>
      </c>
      <c r="E451" s="110"/>
      <c r="F451" s="110"/>
      <c r="G451" s="104">
        <f t="shared" si="60"/>
        <v>0</v>
      </c>
    </row>
    <row r="452" spans="1:7" ht="25.5" x14ac:dyDescent="0.2">
      <c r="A452" s="111" t="s">
        <v>733</v>
      </c>
      <c r="B452" s="106" t="s">
        <v>734</v>
      </c>
      <c r="C452" s="101">
        <v>1</v>
      </c>
      <c r="D452" s="102" t="s">
        <v>800</v>
      </c>
      <c r="E452" s="110"/>
      <c r="F452" s="110"/>
      <c r="G452" s="104">
        <f t="shared" si="60"/>
        <v>0</v>
      </c>
    </row>
    <row r="453" spans="1:7" ht="25.5" x14ac:dyDescent="0.2">
      <c r="A453" s="111" t="s">
        <v>735</v>
      </c>
      <c r="B453" s="106" t="s">
        <v>736</v>
      </c>
      <c r="C453" s="101">
        <v>3</v>
      </c>
      <c r="D453" s="102" t="s">
        <v>800</v>
      </c>
      <c r="E453" s="110"/>
      <c r="F453" s="110"/>
      <c r="G453" s="104">
        <f t="shared" si="60"/>
        <v>0</v>
      </c>
    </row>
    <row r="454" spans="1:7" ht="25.5" x14ac:dyDescent="0.2">
      <c r="A454" s="111" t="s">
        <v>737</v>
      </c>
      <c r="B454" s="106" t="s">
        <v>738</v>
      </c>
      <c r="C454" s="101">
        <v>1</v>
      </c>
      <c r="D454" s="102" t="s">
        <v>800</v>
      </c>
      <c r="E454" s="110"/>
      <c r="F454" s="110"/>
      <c r="G454" s="104">
        <f t="shared" si="60"/>
        <v>0</v>
      </c>
    </row>
    <row r="455" spans="1:7" x14ac:dyDescent="0.2">
      <c r="A455" s="111" t="s">
        <v>739</v>
      </c>
      <c r="B455" s="106" t="s">
        <v>740</v>
      </c>
      <c r="C455" s="101">
        <v>5</v>
      </c>
      <c r="D455" s="102" t="s">
        <v>69</v>
      </c>
      <c r="E455" s="110"/>
      <c r="F455" s="110"/>
      <c r="G455" s="104">
        <f t="shared" si="60"/>
        <v>0</v>
      </c>
    </row>
    <row r="456" spans="1:7" x14ac:dyDescent="0.2">
      <c r="A456" s="111" t="s">
        <v>741</v>
      </c>
      <c r="B456" s="106" t="s">
        <v>742</v>
      </c>
      <c r="C456" s="101">
        <v>3</v>
      </c>
      <c r="D456" s="102" t="s">
        <v>800</v>
      </c>
      <c r="E456" s="110"/>
      <c r="F456" s="110"/>
      <c r="G456" s="104">
        <f t="shared" si="60"/>
        <v>0</v>
      </c>
    </row>
    <row r="457" spans="1:7" x14ac:dyDescent="0.2">
      <c r="A457" s="111" t="s">
        <v>743</v>
      </c>
      <c r="B457" s="106" t="s">
        <v>744</v>
      </c>
      <c r="C457" s="101">
        <v>3</v>
      </c>
      <c r="D457" s="102" t="s">
        <v>800</v>
      </c>
      <c r="E457" s="110"/>
      <c r="F457" s="110"/>
      <c r="G457" s="104">
        <f t="shared" si="60"/>
        <v>0</v>
      </c>
    </row>
    <row r="458" spans="1:7" x14ac:dyDescent="0.2">
      <c r="A458" s="111" t="s">
        <v>745</v>
      </c>
      <c r="B458" s="106" t="s">
        <v>746</v>
      </c>
      <c r="C458" s="101">
        <v>1</v>
      </c>
      <c r="D458" s="102" t="s">
        <v>69</v>
      </c>
      <c r="E458" s="110"/>
      <c r="F458" s="110"/>
      <c r="G458" s="104">
        <f t="shared" si="60"/>
        <v>0</v>
      </c>
    </row>
    <row r="459" spans="1:7" ht="25.5" x14ac:dyDescent="0.2">
      <c r="A459" s="111" t="s">
        <v>747</v>
      </c>
      <c r="B459" s="106" t="s">
        <v>885</v>
      </c>
      <c r="C459" s="101">
        <v>4</v>
      </c>
      <c r="D459" s="102" t="s">
        <v>800</v>
      </c>
      <c r="E459" s="110"/>
      <c r="F459" s="110"/>
      <c r="G459" s="104">
        <f t="shared" si="60"/>
        <v>0</v>
      </c>
    </row>
    <row r="460" spans="1:7" x14ac:dyDescent="0.2">
      <c r="A460" s="111" t="s">
        <v>748</v>
      </c>
      <c r="B460" s="106" t="s">
        <v>749</v>
      </c>
      <c r="C460" s="101">
        <v>3</v>
      </c>
      <c r="D460" s="102" t="s">
        <v>800</v>
      </c>
      <c r="E460" s="110"/>
      <c r="F460" s="110"/>
      <c r="G460" s="104">
        <f t="shared" si="60"/>
        <v>0</v>
      </c>
    </row>
    <row r="461" spans="1:7" x14ac:dyDescent="0.2">
      <c r="A461" s="111" t="s">
        <v>750</v>
      </c>
      <c r="B461" s="106" t="s">
        <v>751</v>
      </c>
      <c r="C461" s="101">
        <v>2</v>
      </c>
      <c r="D461" s="102" t="s">
        <v>69</v>
      </c>
      <c r="E461" s="110"/>
      <c r="F461" s="110"/>
      <c r="G461" s="104">
        <f t="shared" si="60"/>
        <v>0</v>
      </c>
    </row>
    <row r="462" spans="1:7" ht="25.5" x14ac:dyDescent="0.2">
      <c r="A462" s="111" t="s">
        <v>752</v>
      </c>
      <c r="B462" s="106" t="s">
        <v>753</v>
      </c>
      <c r="C462" s="101">
        <v>1</v>
      </c>
      <c r="D462" s="102" t="s">
        <v>55</v>
      </c>
      <c r="E462" s="110"/>
      <c r="F462" s="110"/>
      <c r="G462" s="104">
        <f t="shared" si="60"/>
        <v>0</v>
      </c>
    </row>
    <row r="463" spans="1:7" x14ac:dyDescent="0.2">
      <c r="A463" s="111" t="s">
        <v>754</v>
      </c>
      <c r="B463" s="106" t="s">
        <v>755</v>
      </c>
      <c r="C463" s="101">
        <v>1</v>
      </c>
      <c r="D463" s="102" t="s">
        <v>55</v>
      </c>
      <c r="E463" s="110"/>
      <c r="F463" s="110"/>
      <c r="G463" s="104">
        <f t="shared" si="60"/>
        <v>0</v>
      </c>
    </row>
    <row r="464" spans="1:7" x14ac:dyDescent="0.2">
      <c r="A464" s="99">
        <v>12</v>
      </c>
      <c r="B464" s="100" t="s">
        <v>831</v>
      </c>
      <c r="C464" s="101"/>
      <c r="D464" s="102"/>
      <c r="E464" s="103"/>
      <c r="F464" s="103"/>
      <c r="G464" s="104"/>
    </row>
    <row r="465" spans="1:7" x14ac:dyDescent="0.2">
      <c r="A465" s="111" t="s">
        <v>114</v>
      </c>
      <c r="B465" s="106" t="s">
        <v>756</v>
      </c>
      <c r="C465" s="101">
        <v>3</v>
      </c>
      <c r="D465" s="102" t="s">
        <v>55</v>
      </c>
      <c r="E465" s="110"/>
      <c r="F465" s="110"/>
      <c r="G465" s="104">
        <f t="shared" ref="G465:G467" si="61">SUM(E465:F465)*C465</f>
        <v>0</v>
      </c>
    </row>
    <row r="466" spans="1:7" x14ac:dyDescent="0.2">
      <c r="A466" s="111" t="s">
        <v>300</v>
      </c>
      <c r="B466" s="106" t="s">
        <v>757</v>
      </c>
      <c r="C466" s="101">
        <v>3</v>
      </c>
      <c r="D466" s="102" t="s">
        <v>55</v>
      </c>
      <c r="E466" s="110"/>
      <c r="F466" s="110"/>
      <c r="G466" s="104">
        <f t="shared" si="61"/>
        <v>0</v>
      </c>
    </row>
    <row r="467" spans="1:7" x14ac:dyDescent="0.2">
      <c r="A467" s="111" t="s">
        <v>317</v>
      </c>
      <c r="B467" s="106" t="s">
        <v>758</v>
      </c>
      <c r="C467" s="101">
        <v>1</v>
      </c>
      <c r="D467" s="102" t="s">
        <v>55</v>
      </c>
      <c r="E467" s="103" t="s">
        <v>60</v>
      </c>
      <c r="F467" s="110"/>
      <c r="G467" s="104">
        <f t="shared" si="61"/>
        <v>0</v>
      </c>
    </row>
    <row r="468" spans="1:7" x14ac:dyDescent="0.2">
      <c r="A468" s="99">
        <v>13</v>
      </c>
      <c r="B468" s="100" t="s">
        <v>832</v>
      </c>
      <c r="C468" s="101"/>
      <c r="D468" s="102"/>
      <c r="E468" s="103"/>
      <c r="F468" s="103"/>
      <c r="G468" s="104"/>
    </row>
    <row r="469" spans="1:7" x14ac:dyDescent="0.2">
      <c r="A469" s="111" t="s">
        <v>115</v>
      </c>
      <c r="B469" s="106" t="s">
        <v>759</v>
      </c>
      <c r="C469" s="101">
        <v>1</v>
      </c>
      <c r="D469" s="102" t="s">
        <v>800</v>
      </c>
      <c r="E469" s="110"/>
      <c r="F469" s="110"/>
      <c r="G469" s="104">
        <f t="shared" ref="G469" si="62">SUM(E469:F469)*C469</f>
        <v>0</v>
      </c>
    </row>
    <row r="470" spans="1:7" x14ac:dyDescent="0.2">
      <c r="A470" s="136"/>
      <c r="B470" s="196" t="s">
        <v>908</v>
      </c>
      <c r="C470" s="196"/>
      <c r="D470" s="197"/>
      <c r="E470" s="137">
        <f>SUMPRODUCT(C251:C469,E251:E469)</f>
        <v>0</v>
      </c>
      <c r="F470" s="137">
        <f>SUMPRODUCT(C251:C469,F251:F469)</f>
        <v>0</v>
      </c>
      <c r="G470" s="178">
        <f>SUM(G251:G469)</f>
        <v>0</v>
      </c>
    </row>
    <row r="471" spans="1:7" x14ac:dyDescent="0.2">
      <c r="A471" s="143" t="s">
        <v>12</v>
      </c>
      <c r="B471" s="144" t="s">
        <v>760</v>
      </c>
      <c r="C471" s="145"/>
      <c r="D471" s="146"/>
      <c r="E471" s="147"/>
      <c r="F471" s="147"/>
      <c r="G471" s="148"/>
    </row>
    <row r="472" spans="1:7" x14ac:dyDescent="0.2">
      <c r="A472" s="138">
        <v>1</v>
      </c>
      <c r="B472" s="139" t="s">
        <v>761</v>
      </c>
      <c r="C472" s="149"/>
      <c r="D472" s="150"/>
      <c r="E472" s="151"/>
      <c r="F472" s="151"/>
      <c r="G472" s="152"/>
    </row>
    <row r="473" spans="1:7" ht="93.75" customHeight="1" x14ac:dyDescent="0.2">
      <c r="A473" s="111" t="s">
        <v>14</v>
      </c>
      <c r="B473" s="106" t="s">
        <v>762</v>
      </c>
      <c r="C473" s="101">
        <v>2</v>
      </c>
      <c r="D473" s="102" t="s">
        <v>55</v>
      </c>
      <c r="E473" s="110"/>
      <c r="F473" s="110"/>
      <c r="G473" s="104">
        <f t="shared" ref="G473:G488" si="63">SUM(E473:F473)*C473</f>
        <v>0</v>
      </c>
    </row>
    <row r="474" spans="1:7" ht="46.5" customHeight="1" x14ac:dyDescent="0.2">
      <c r="A474" s="111" t="s">
        <v>15</v>
      </c>
      <c r="B474" s="106" t="s">
        <v>763</v>
      </c>
      <c r="C474" s="101">
        <v>2</v>
      </c>
      <c r="D474" s="102" t="s">
        <v>55</v>
      </c>
      <c r="E474" s="110"/>
      <c r="F474" s="110"/>
      <c r="G474" s="104">
        <f t="shared" si="63"/>
        <v>0</v>
      </c>
    </row>
    <row r="475" spans="1:7" ht="51" x14ac:dyDescent="0.2">
      <c r="A475" s="111" t="s">
        <v>61</v>
      </c>
      <c r="B475" s="106" t="s">
        <v>764</v>
      </c>
      <c r="C475" s="101">
        <v>6</v>
      </c>
      <c r="D475" s="102" t="s">
        <v>54</v>
      </c>
      <c r="E475" s="132"/>
      <c r="F475" s="132"/>
      <c r="G475" s="104">
        <f t="shared" ref="G475:G477" si="64">SUM(E475:F475)*C475</f>
        <v>0</v>
      </c>
    </row>
    <row r="476" spans="1:7" x14ac:dyDescent="0.2">
      <c r="A476" s="111" t="s">
        <v>62</v>
      </c>
      <c r="B476" s="106" t="s">
        <v>765</v>
      </c>
      <c r="C476" s="101">
        <v>2</v>
      </c>
      <c r="D476" s="102" t="s">
        <v>55</v>
      </c>
      <c r="E476" s="132"/>
      <c r="F476" s="132"/>
      <c r="G476" s="104">
        <f t="shared" si="64"/>
        <v>0</v>
      </c>
    </row>
    <row r="477" spans="1:7" x14ac:dyDescent="0.2">
      <c r="A477" s="111" t="s">
        <v>63</v>
      </c>
      <c r="B477" s="106" t="s">
        <v>766</v>
      </c>
      <c r="C477" s="101">
        <v>2</v>
      </c>
      <c r="D477" s="102" t="s">
        <v>55</v>
      </c>
      <c r="E477" s="132"/>
      <c r="F477" s="132"/>
      <c r="G477" s="104">
        <f t="shared" si="64"/>
        <v>0</v>
      </c>
    </row>
    <row r="478" spans="1:7" ht="25.5" x14ac:dyDescent="0.2">
      <c r="A478" s="111" t="s">
        <v>64</v>
      </c>
      <c r="B478" s="106" t="s">
        <v>767</v>
      </c>
      <c r="C478" s="101">
        <v>150</v>
      </c>
      <c r="D478" s="102" t="s">
        <v>140</v>
      </c>
      <c r="E478" s="132"/>
      <c r="F478" s="132"/>
      <c r="G478" s="104">
        <f t="shared" si="63"/>
        <v>0</v>
      </c>
    </row>
    <row r="479" spans="1:7" ht="25.5" x14ac:dyDescent="0.2">
      <c r="A479" s="111" t="s">
        <v>65</v>
      </c>
      <c r="B479" s="106" t="s">
        <v>768</v>
      </c>
      <c r="C479" s="101">
        <v>30</v>
      </c>
      <c r="D479" s="102" t="s">
        <v>140</v>
      </c>
      <c r="E479" s="132"/>
      <c r="F479" s="132"/>
      <c r="G479" s="104">
        <f t="shared" si="63"/>
        <v>0</v>
      </c>
    </row>
    <row r="480" spans="1:7" ht="25.5" x14ac:dyDescent="0.2">
      <c r="A480" s="111" t="s">
        <v>89</v>
      </c>
      <c r="B480" s="106" t="s">
        <v>769</v>
      </c>
      <c r="C480" s="101">
        <v>30</v>
      </c>
      <c r="D480" s="102" t="s">
        <v>140</v>
      </c>
      <c r="E480" s="132"/>
      <c r="F480" s="132"/>
      <c r="G480" s="104">
        <f t="shared" si="63"/>
        <v>0</v>
      </c>
    </row>
    <row r="481" spans="1:7" ht="25.5" x14ac:dyDescent="0.2">
      <c r="A481" s="111" t="s">
        <v>90</v>
      </c>
      <c r="B481" s="106" t="s">
        <v>770</v>
      </c>
      <c r="C481" s="101">
        <v>8</v>
      </c>
      <c r="D481" s="102" t="s">
        <v>140</v>
      </c>
      <c r="E481" s="132"/>
      <c r="F481" s="132"/>
      <c r="G481" s="104">
        <f t="shared" si="63"/>
        <v>0</v>
      </c>
    </row>
    <row r="482" spans="1:7" ht="25.5" x14ac:dyDescent="0.2">
      <c r="A482" s="111" t="s">
        <v>91</v>
      </c>
      <c r="B482" s="106" t="s">
        <v>771</v>
      </c>
      <c r="C482" s="101">
        <v>300</v>
      </c>
      <c r="D482" s="102" t="s">
        <v>69</v>
      </c>
      <c r="E482" s="132"/>
      <c r="F482" s="132"/>
      <c r="G482" s="104">
        <f t="shared" si="63"/>
        <v>0</v>
      </c>
    </row>
    <row r="483" spans="1:7" x14ac:dyDescent="0.2">
      <c r="A483" s="111" t="s">
        <v>92</v>
      </c>
      <c r="B483" s="106" t="s">
        <v>772</v>
      </c>
      <c r="C483" s="101">
        <v>4</v>
      </c>
      <c r="D483" s="102" t="s">
        <v>55</v>
      </c>
      <c r="E483" s="132"/>
      <c r="F483" s="132"/>
      <c r="G483" s="104">
        <f t="shared" si="63"/>
        <v>0</v>
      </c>
    </row>
    <row r="484" spans="1:7" x14ac:dyDescent="0.2">
      <c r="A484" s="111" t="s">
        <v>93</v>
      </c>
      <c r="B484" s="106" t="s">
        <v>773</v>
      </c>
      <c r="C484" s="101">
        <v>32</v>
      </c>
      <c r="D484" s="102" t="s">
        <v>55</v>
      </c>
      <c r="E484" s="132"/>
      <c r="F484" s="132"/>
      <c r="G484" s="104">
        <f t="shared" si="63"/>
        <v>0</v>
      </c>
    </row>
    <row r="485" spans="1:7" x14ac:dyDescent="0.2">
      <c r="A485" s="111" t="s">
        <v>94</v>
      </c>
      <c r="B485" s="106" t="s">
        <v>774</v>
      </c>
      <c r="C485" s="101">
        <v>20</v>
      </c>
      <c r="D485" s="102" t="s">
        <v>69</v>
      </c>
      <c r="E485" s="132"/>
      <c r="F485" s="132"/>
      <c r="G485" s="104">
        <f t="shared" si="63"/>
        <v>0</v>
      </c>
    </row>
    <row r="486" spans="1:7" ht="25.5" x14ac:dyDescent="0.2">
      <c r="A486" s="111" t="s">
        <v>95</v>
      </c>
      <c r="B486" s="106" t="s">
        <v>868</v>
      </c>
      <c r="C486" s="101">
        <v>1</v>
      </c>
      <c r="D486" s="102" t="s">
        <v>111</v>
      </c>
      <c r="E486" s="132"/>
      <c r="F486" s="132"/>
      <c r="G486" s="104">
        <f t="shared" si="63"/>
        <v>0</v>
      </c>
    </row>
    <row r="487" spans="1:7" x14ac:dyDescent="0.2">
      <c r="A487" s="111" t="s">
        <v>96</v>
      </c>
      <c r="B487" s="106" t="s">
        <v>775</v>
      </c>
      <c r="C487" s="101">
        <v>2</v>
      </c>
      <c r="D487" s="102" t="s">
        <v>776</v>
      </c>
      <c r="E487" s="132"/>
      <c r="F487" s="132"/>
      <c r="G487" s="104">
        <f t="shared" si="63"/>
        <v>0</v>
      </c>
    </row>
    <row r="488" spans="1:7" ht="25.5" x14ac:dyDescent="0.2">
      <c r="A488" s="111" t="s">
        <v>97</v>
      </c>
      <c r="B488" s="106" t="s">
        <v>777</v>
      </c>
      <c r="C488" s="101">
        <v>80</v>
      </c>
      <c r="D488" s="102" t="s">
        <v>69</v>
      </c>
      <c r="E488" s="184" t="s">
        <v>60</v>
      </c>
      <c r="F488" s="132"/>
      <c r="G488" s="104">
        <f t="shared" si="63"/>
        <v>0</v>
      </c>
    </row>
    <row r="489" spans="1:7" x14ac:dyDescent="0.2">
      <c r="A489" s="99">
        <v>2</v>
      </c>
      <c r="B489" s="100" t="s">
        <v>778</v>
      </c>
      <c r="C489" s="129"/>
      <c r="D489" s="130"/>
      <c r="E489" s="128"/>
      <c r="F489" s="128"/>
      <c r="G489" s="131"/>
    </row>
    <row r="490" spans="1:7" x14ac:dyDescent="0.2">
      <c r="A490" s="111" t="s">
        <v>56</v>
      </c>
      <c r="B490" s="174" t="s">
        <v>779</v>
      </c>
      <c r="C490" s="101">
        <v>2</v>
      </c>
      <c r="D490" s="102" t="s">
        <v>55</v>
      </c>
      <c r="E490" s="189"/>
      <c r="F490" s="189"/>
      <c r="G490" s="104">
        <f t="shared" ref="G490" si="65">SUM(E490:F490)*C490</f>
        <v>0</v>
      </c>
    </row>
    <row r="491" spans="1:7" ht="25.5" x14ac:dyDescent="0.2">
      <c r="A491" s="111" t="s">
        <v>57</v>
      </c>
      <c r="B491" s="106" t="s">
        <v>780</v>
      </c>
      <c r="C491" s="101">
        <v>2</v>
      </c>
      <c r="D491" s="102" t="s">
        <v>55</v>
      </c>
      <c r="E491" s="189"/>
      <c r="F491" s="189"/>
      <c r="G491" s="104">
        <f t="shared" ref="G491:G504" si="66">SUM(E491:F491)*C491</f>
        <v>0</v>
      </c>
    </row>
    <row r="492" spans="1:7" x14ac:dyDescent="0.2">
      <c r="A492" s="111" t="s">
        <v>66</v>
      </c>
      <c r="B492" s="106" t="s">
        <v>781</v>
      </c>
      <c r="C492" s="101">
        <v>1</v>
      </c>
      <c r="D492" s="102" t="s">
        <v>55</v>
      </c>
      <c r="E492" s="189"/>
      <c r="F492" s="189"/>
      <c r="G492" s="104">
        <f t="shared" si="66"/>
        <v>0</v>
      </c>
    </row>
    <row r="493" spans="1:7" ht="38.25" x14ac:dyDescent="0.2">
      <c r="A493" s="111" t="s">
        <v>67</v>
      </c>
      <c r="B493" s="106" t="s">
        <v>802</v>
      </c>
      <c r="C493" s="101">
        <v>2</v>
      </c>
      <c r="D493" s="102" t="s">
        <v>55</v>
      </c>
      <c r="E493" s="189"/>
      <c r="F493" s="189"/>
      <c r="G493" s="104">
        <f t="shared" si="66"/>
        <v>0</v>
      </c>
    </row>
    <row r="494" spans="1:7" ht="38.25" x14ac:dyDescent="0.2">
      <c r="A494" s="111" t="s">
        <v>68</v>
      </c>
      <c r="B494" s="106" t="s">
        <v>803</v>
      </c>
      <c r="C494" s="101">
        <v>2</v>
      </c>
      <c r="D494" s="102" t="s">
        <v>55</v>
      </c>
      <c r="E494" s="189"/>
      <c r="F494" s="189"/>
      <c r="G494" s="104">
        <f t="shared" si="66"/>
        <v>0</v>
      </c>
    </row>
    <row r="495" spans="1:7" ht="25.5" x14ac:dyDescent="0.2">
      <c r="A495" s="111" t="s">
        <v>98</v>
      </c>
      <c r="B495" s="106" t="s">
        <v>782</v>
      </c>
      <c r="C495" s="101">
        <v>1</v>
      </c>
      <c r="D495" s="102" t="s">
        <v>55</v>
      </c>
      <c r="E495" s="189"/>
      <c r="F495" s="189"/>
      <c r="G495" s="104">
        <f t="shared" si="66"/>
        <v>0</v>
      </c>
    </row>
    <row r="496" spans="1:7" ht="38.25" x14ac:dyDescent="0.2">
      <c r="A496" s="111" t="s">
        <v>99</v>
      </c>
      <c r="B496" s="106" t="s">
        <v>783</v>
      </c>
      <c r="C496" s="101">
        <v>80</v>
      </c>
      <c r="D496" s="102" t="s">
        <v>69</v>
      </c>
      <c r="E496" s="189"/>
      <c r="F496" s="189"/>
      <c r="G496" s="133">
        <f t="shared" si="66"/>
        <v>0</v>
      </c>
    </row>
    <row r="497" spans="1:7" ht="38.25" x14ac:dyDescent="0.2">
      <c r="A497" s="111" t="s">
        <v>100</v>
      </c>
      <c r="B497" s="106" t="s">
        <v>784</v>
      </c>
      <c r="C497" s="101">
        <v>50</v>
      </c>
      <c r="D497" s="102" t="s">
        <v>69</v>
      </c>
      <c r="E497" s="189"/>
      <c r="F497" s="189"/>
      <c r="G497" s="133">
        <f t="shared" si="66"/>
        <v>0</v>
      </c>
    </row>
    <row r="498" spans="1:7" ht="25.5" x14ac:dyDescent="0.2">
      <c r="A498" s="111" t="s">
        <v>101</v>
      </c>
      <c r="B498" s="106" t="s">
        <v>785</v>
      </c>
      <c r="C498" s="101">
        <v>25</v>
      </c>
      <c r="D498" s="102" t="s">
        <v>55</v>
      </c>
      <c r="E498" s="189"/>
      <c r="F498" s="189"/>
      <c r="G498" s="133">
        <f t="shared" si="66"/>
        <v>0</v>
      </c>
    </row>
    <row r="499" spans="1:7" ht="25.5" x14ac:dyDescent="0.2">
      <c r="A499" s="111" t="s">
        <v>102</v>
      </c>
      <c r="B499" s="106" t="s">
        <v>786</v>
      </c>
      <c r="C499" s="101">
        <v>20</v>
      </c>
      <c r="D499" s="102" t="s">
        <v>55</v>
      </c>
      <c r="E499" s="189"/>
      <c r="F499" s="189"/>
      <c r="G499" s="133">
        <f t="shared" si="66"/>
        <v>0</v>
      </c>
    </row>
    <row r="500" spans="1:7" ht="25.5" x14ac:dyDescent="0.2">
      <c r="A500" s="111" t="s">
        <v>103</v>
      </c>
      <c r="B500" s="106" t="s">
        <v>787</v>
      </c>
      <c r="C500" s="101">
        <v>45</v>
      </c>
      <c r="D500" s="102" t="s">
        <v>69</v>
      </c>
      <c r="E500" s="189"/>
      <c r="F500" s="189"/>
      <c r="G500" s="133">
        <f t="shared" si="66"/>
        <v>0</v>
      </c>
    </row>
    <row r="501" spans="1:7" ht="25.5" x14ac:dyDescent="0.2">
      <c r="A501" s="111" t="s">
        <v>104</v>
      </c>
      <c r="B501" s="106" t="s">
        <v>788</v>
      </c>
      <c r="C501" s="101">
        <v>40</v>
      </c>
      <c r="D501" s="102" t="s">
        <v>69</v>
      </c>
      <c r="E501" s="189"/>
      <c r="F501" s="189"/>
      <c r="G501" s="133">
        <f t="shared" si="66"/>
        <v>0</v>
      </c>
    </row>
    <row r="502" spans="1:7" x14ac:dyDescent="0.2">
      <c r="A502" s="99">
        <v>3</v>
      </c>
      <c r="B502" s="100" t="s">
        <v>789</v>
      </c>
      <c r="C502" s="129"/>
      <c r="D502" s="130"/>
      <c r="E502" s="115"/>
      <c r="F502" s="115"/>
      <c r="G502" s="133"/>
    </row>
    <row r="503" spans="1:7" x14ac:dyDescent="0.2">
      <c r="A503" s="111" t="s">
        <v>70</v>
      </c>
      <c r="B503" s="106" t="s">
        <v>790</v>
      </c>
      <c r="C503" s="101">
        <v>5</v>
      </c>
      <c r="D503" s="102" t="s">
        <v>54</v>
      </c>
      <c r="E503" s="190"/>
      <c r="F503" s="190"/>
      <c r="G503" s="133">
        <f t="shared" si="66"/>
        <v>0</v>
      </c>
    </row>
    <row r="504" spans="1:7" x14ac:dyDescent="0.2">
      <c r="A504" s="111" t="s">
        <v>105</v>
      </c>
      <c r="B504" s="106" t="s">
        <v>791</v>
      </c>
      <c r="C504" s="101">
        <v>30</v>
      </c>
      <c r="D504" s="102" t="s">
        <v>69</v>
      </c>
      <c r="E504" s="189"/>
      <c r="F504" s="189"/>
      <c r="G504" s="133">
        <f t="shared" si="66"/>
        <v>0</v>
      </c>
    </row>
    <row r="505" spans="1:7" x14ac:dyDescent="0.2">
      <c r="A505" s="111" t="s">
        <v>106</v>
      </c>
      <c r="B505" s="106" t="s">
        <v>792</v>
      </c>
      <c r="C505" s="101">
        <v>5.5</v>
      </c>
      <c r="D505" s="102" t="s">
        <v>54</v>
      </c>
      <c r="E505" s="190"/>
      <c r="F505" s="190"/>
      <c r="G505" s="133">
        <f t="shared" ref="G505:G509" si="67">SUM(E505:F505)*C505</f>
        <v>0</v>
      </c>
    </row>
    <row r="506" spans="1:7" x14ac:dyDescent="0.2">
      <c r="A506" s="111" t="s">
        <v>107</v>
      </c>
      <c r="B506" s="135" t="s">
        <v>793</v>
      </c>
      <c r="C506" s="101">
        <v>260</v>
      </c>
      <c r="D506" s="102" t="s">
        <v>140</v>
      </c>
      <c r="E506" s="190"/>
      <c r="F506" s="190"/>
      <c r="G506" s="133">
        <f t="shared" si="67"/>
        <v>0</v>
      </c>
    </row>
    <row r="507" spans="1:7" ht="25.5" x14ac:dyDescent="0.2">
      <c r="A507" s="111" t="s">
        <v>108</v>
      </c>
      <c r="B507" s="106" t="s">
        <v>794</v>
      </c>
      <c r="C507" s="101">
        <v>2</v>
      </c>
      <c r="D507" s="102" t="s">
        <v>55</v>
      </c>
      <c r="E507" s="190"/>
      <c r="F507" s="190"/>
      <c r="G507" s="133">
        <f t="shared" si="67"/>
        <v>0</v>
      </c>
    </row>
    <row r="508" spans="1:7" x14ac:dyDescent="0.2">
      <c r="A508" s="111" t="s">
        <v>109</v>
      </c>
      <c r="B508" s="106" t="s">
        <v>795</v>
      </c>
      <c r="C508" s="101">
        <v>15</v>
      </c>
      <c r="D508" s="102" t="s">
        <v>54</v>
      </c>
      <c r="E508" s="134" t="s">
        <v>60</v>
      </c>
      <c r="F508" s="190"/>
      <c r="G508" s="133">
        <f t="shared" si="67"/>
        <v>0</v>
      </c>
    </row>
    <row r="509" spans="1:7" ht="39" customHeight="1" x14ac:dyDescent="0.2">
      <c r="A509" s="111" t="s">
        <v>110</v>
      </c>
      <c r="B509" s="135" t="s">
        <v>796</v>
      </c>
      <c r="C509" s="101">
        <v>1</v>
      </c>
      <c r="D509" s="102" t="s">
        <v>54</v>
      </c>
      <c r="E509" s="190"/>
      <c r="F509" s="190"/>
      <c r="G509" s="133">
        <f t="shared" si="67"/>
        <v>0</v>
      </c>
    </row>
    <row r="510" spans="1:7" x14ac:dyDescent="0.2">
      <c r="A510" s="99">
        <v>4</v>
      </c>
      <c r="B510" s="100" t="s">
        <v>797</v>
      </c>
      <c r="C510" s="129"/>
      <c r="D510" s="130"/>
      <c r="E510" s="115"/>
      <c r="F510" s="115"/>
      <c r="G510" s="133"/>
    </row>
    <row r="511" spans="1:7" ht="38.25" x14ac:dyDescent="0.2">
      <c r="A511" s="111" t="s">
        <v>58</v>
      </c>
      <c r="B511" s="106" t="s">
        <v>798</v>
      </c>
      <c r="C511" s="101">
        <v>2</v>
      </c>
      <c r="D511" s="102" t="s">
        <v>55</v>
      </c>
      <c r="E511" s="184" t="s">
        <v>60</v>
      </c>
      <c r="F511" s="132"/>
      <c r="G511" s="133">
        <f t="shared" ref="G511:G512" si="68">SUM(E511:F511)*C511</f>
        <v>0</v>
      </c>
    </row>
    <row r="512" spans="1:7" ht="25.5" x14ac:dyDescent="0.2">
      <c r="A512" s="161" t="s">
        <v>59</v>
      </c>
      <c r="B512" s="156" t="s">
        <v>799</v>
      </c>
      <c r="C512" s="157">
        <v>1</v>
      </c>
      <c r="D512" s="158" t="s">
        <v>55</v>
      </c>
      <c r="E512" s="191"/>
      <c r="F512" s="191"/>
      <c r="G512" s="159">
        <f t="shared" si="68"/>
        <v>0</v>
      </c>
    </row>
    <row r="513" spans="1:7" ht="15.75" thickBot="1" x14ac:dyDescent="0.25">
      <c r="A513" s="162"/>
      <c r="B513" s="198" t="s">
        <v>909</v>
      </c>
      <c r="C513" s="198"/>
      <c r="D513" s="199"/>
      <c r="E513" s="160">
        <f>SUMPRODUCT(C473:C512,E473:E512)</f>
        <v>0</v>
      </c>
      <c r="F513" s="160">
        <f>SUMPRODUCT(C473:C512,F473:F512)</f>
        <v>0</v>
      </c>
      <c r="G513" s="179">
        <f>SUM(G473:G512)</f>
        <v>0</v>
      </c>
    </row>
    <row r="514" spans="1:7" ht="18" customHeight="1" thickBot="1" x14ac:dyDescent="0.25">
      <c r="A514" s="155"/>
      <c r="B514" s="194" t="s">
        <v>905</v>
      </c>
      <c r="C514" s="194"/>
      <c r="D514" s="195"/>
      <c r="E514" s="153">
        <f>E470+E248+E513</f>
        <v>0</v>
      </c>
      <c r="F514" s="153">
        <f>F470+F248+F513</f>
        <v>0</v>
      </c>
      <c r="G514" s="154">
        <f>G470+G248+G513</f>
        <v>0</v>
      </c>
    </row>
    <row r="515" spans="1:7" ht="19.5" customHeight="1" x14ac:dyDescent="0.2">
      <c r="A515" s="165"/>
      <c r="B515" s="192" t="s">
        <v>906</v>
      </c>
      <c r="C515" s="192"/>
      <c r="D515" s="193"/>
      <c r="E515" s="166">
        <f>TRUNC(E514*(1+$G$2),2)</f>
        <v>0</v>
      </c>
      <c r="F515" s="166">
        <f>TRUNC(F514*(1+$G$2),2)</f>
        <v>0</v>
      </c>
      <c r="G515" s="167">
        <f>TRUNC(G514*(1+$G$2),2)</f>
        <v>0</v>
      </c>
    </row>
    <row r="516" spans="1:7" s="172" customFormat="1" x14ac:dyDescent="0.2">
      <c r="A516" s="168"/>
      <c r="B516" s="180"/>
      <c r="C516" s="169"/>
      <c r="D516" s="170"/>
      <c r="E516" s="171"/>
      <c r="F516" s="171"/>
      <c r="G516" s="171"/>
    </row>
    <row r="517" spans="1:7" s="172" customFormat="1" x14ac:dyDescent="0.2">
      <c r="A517" s="168"/>
      <c r="B517" s="92"/>
      <c r="C517" s="169"/>
      <c r="D517" s="170"/>
      <c r="E517" s="171"/>
      <c r="F517" s="171"/>
      <c r="G517" s="171"/>
    </row>
    <row r="518" spans="1:7" s="172" customFormat="1" x14ac:dyDescent="0.2">
      <c r="A518" s="168"/>
      <c r="B518" s="92"/>
      <c r="C518" s="169"/>
      <c r="D518" s="170"/>
      <c r="E518" s="171"/>
      <c r="F518" s="171"/>
      <c r="G518" s="171"/>
    </row>
    <row r="519" spans="1:7" s="172" customFormat="1" x14ac:dyDescent="0.2">
      <c r="A519" s="168"/>
      <c r="B519" s="92"/>
      <c r="C519" s="169"/>
      <c r="D519" s="170"/>
      <c r="E519" s="171"/>
      <c r="F519" s="171"/>
      <c r="G519" s="171"/>
    </row>
    <row r="520" spans="1:7" s="172" customFormat="1" x14ac:dyDescent="0.2">
      <c r="A520" s="168"/>
      <c r="B520" s="92"/>
      <c r="C520" s="169"/>
      <c r="D520" s="170"/>
      <c r="E520" s="171"/>
      <c r="F520" s="171"/>
      <c r="G520" s="171"/>
    </row>
    <row r="521" spans="1:7" s="172" customFormat="1" x14ac:dyDescent="0.2">
      <c r="A521" s="168"/>
      <c r="B521" s="92"/>
      <c r="C521" s="169"/>
      <c r="D521" s="170"/>
      <c r="E521" s="171"/>
      <c r="F521" s="171"/>
      <c r="G521" s="171"/>
    </row>
    <row r="522" spans="1:7" s="172" customFormat="1" x14ac:dyDescent="0.2">
      <c r="A522" s="168"/>
      <c r="B522" s="92"/>
      <c r="C522" s="169"/>
      <c r="D522" s="170"/>
      <c r="E522" s="171"/>
      <c r="F522" s="171"/>
      <c r="G522" s="171"/>
    </row>
    <row r="523" spans="1:7" s="172" customFormat="1" x14ac:dyDescent="0.2">
      <c r="A523" s="168"/>
      <c r="B523" s="92"/>
      <c r="C523" s="169"/>
      <c r="D523" s="170"/>
      <c r="E523" s="171"/>
      <c r="F523" s="171"/>
      <c r="G523" s="171"/>
    </row>
    <row r="524" spans="1:7" s="172" customFormat="1" x14ac:dyDescent="0.2">
      <c r="A524" s="168"/>
      <c r="B524" s="173"/>
      <c r="C524" s="169"/>
      <c r="D524" s="170"/>
      <c r="E524" s="171"/>
      <c r="F524" s="171"/>
      <c r="G524" s="171"/>
    </row>
    <row r="525" spans="1:7" s="172" customFormat="1" x14ac:dyDescent="0.2">
      <c r="A525" s="168"/>
      <c r="B525" s="92"/>
      <c r="C525" s="169"/>
      <c r="D525" s="170"/>
      <c r="E525" s="171"/>
      <c r="F525" s="171"/>
      <c r="G525" s="171"/>
    </row>
    <row r="526" spans="1:7" s="172" customFormat="1" x14ac:dyDescent="0.2">
      <c r="A526" s="168"/>
      <c r="B526" s="92"/>
      <c r="C526" s="169"/>
      <c r="D526" s="170"/>
      <c r="E526" s="171"/>
      <c r="F526" s="171"/>
      <c r="G526" s="171"/>
    </row>
    <row r="527" spans="1:7" s="172" customFormat="1" x14ac:dyDescent="0.2">
      <c r="A527" s="168"/>
      <c r="B527" s="92"/>
      <c r="C527" s="169"/>
      <c r="D527" s="170"/>
      <c r="E527" s="171"/>
      <c r="F527" s="171"/>
      <c r="G527" s="171"/>
    </row>
    <row r="528" spans="1:7" s="172" customFormat="1" x14ac:dyDescent="0.2">
      <c r="A528" s="168"/>
      <c r="B528" s="92"/>
      <c r="C528" s="169"/>
      <c r="D528" s="170"/>
      <c r="E528" s="171"/>
      <c r="F528" s="171"/>
      <c r="G528" s="171"/>
    </row>
    <row r="529" spans="1:7" s="172" customFormat="1" x14ac:dyDescent="0.2">
      <c r="A529" s="168"/>
      <c r="B529" s="92"/>
      <c r="C529" s="169"/>
      <c r="D529" s="170"/>
      <c r="E529" s="171"/>
      <c r="F529" s="171"/>
      <c r="G529" s="171"/>
    </row>
    <row r="530" spans="1:7" s="172" customFormat="1" x14ac:dyDescent="0.2">
      <c r="A530" s="168"/>
      <c r="B530" s="92"/>
      <c r="C530" s="169"/>
      <c r="D530" s="170"/>
      <c r="E530" s="171"/>
      <c r="F530" s="171"/>
      <c r="G530" s="171"/>
    </row>
    <row r="531" spans="1:7" s="172" customFormat="1" x14ac:dyDescent="0.2">
      <c r="A531" s="168"/>
      <c r="B531" s="92"/>
      <c r="C531" s="169"/>
      <c r="D531" s="170"/>
      <c r="E531" s="171"/>
      <c r="F531" s="171"/>
      <c r="G531" s="171"/>
    </row>
    <row r="532" spans="1:7" s="172" customFormat="1" x14ac:dyDescent="0.2">
      <c r="A532" s="168"/>
      <c r="B532" s="92"/>
      <c r="C532" s="169"/>
      <c r="D532" s="170"/>
      <c r="E532" s="171"/>
      <c r="F532" s="171"/>
      <c r="G532" s="171"/>
    </row>
    <row r="533" spans="1:7" s="172" customFormat="1" x14ac:dyDescent="0.2">
      <c r="A533" s="168"/>
      <c r="B533" s="92"/>
      <c r="C533" s="169"/>
      <c r="D533" s="170"/>
      <c r="E533" s="171"/>
      <c r="F533" s="171"/>
      <c r="G533" s="171"/>
    </row>
    <row r="534" spans="1:7" s="172" customFormat="1" x14ac:dyDescent="0.2">
      <c r="A534" s="168"/>
      <c r="B534" s="92"/>
      <c r="C534" s="169"/>
      <c r="D534" s="170"/>
      <c r="E534" s="171"/>
      <c r="F534" s="171"/>
      <c r="G534" s="171"/>
    </row>
    <row r="535" spans="1:7" s="172" customFormat="1" x14ac:dyDescent="0.2">
      <c r="A535" s="168"/>
      <c r="B535" s="92"/>
      <c r="C535" s="169"/>
      <c r="D535" s="170"/>
      <c r="E535" s="171"/>
      <c r="F535" s="171"/>
      <c r="G535" s="171"/>
    </row>
    <row r="536" spans="1:7" s="172" customFormat="1" x14ac:dyDescent="0.2">
      <c r="A536" s="168"/>
      <c r="B536" s="92"/>
      <c r="C536" s="169"/>
      <c r="D536" s="170"/>
      <c r="E536" s="171"/>
      <c r="F536" s="171"/>
      <c r="G536" s="171"/>
    </row>
    <row r="537" spans="1:7" s="172" customFormat="1" x14ac:dyDescent="0.2">
      <c r="A537" s="168"/>
      <c r="B537" s="92"/>
      <c r="C537" s="169"/>
      <c r="D537" s="170"/>
      <c r="E537" s="171"/>
      <c r="F537" s="171"/>
      <c r="G537" s="171"/>
    </row>
    <row r="538" spans="1:7" s="172" customFormat="1" x14ac:dyDescent="0.2">
      <c r="A538" s="168"/>
      <c r="B538" s="92"/>
      <c r="C538" s="169"/>
      <c r="D538" s="170"/>
      <c r="E538" s="171"/>
      <c r="F538" s="171"/>
      <c r="G538" s="171"/>
    </row>
    <row r="539" spans="1:7" s="172" customFormat="1" x14ac:dyDescent="0.2">
      <c r="A539" s="168"/>
      <c r="B539" s="92"/>
      <c r="C539" s="169"/>
      <c r="D539" s="170"/>
      <c r="E539" s="171"/>
      <c r="F539" s="171"/>
      <c r="G539" s="171"/>
    </row>
    <row r="540" spans="1:7" s="172" customFormat="1" x14ac:dyDescent="0.2">
      <c r="A540" s="168"/>
      <c r="B540" s="92"/>
      <c r="C540" s="169"/>
      <c r="D540" s="170"/>
      <c r="E540" s="171"/>
      <c r="F540" s="171"/>
      <c r="G540" s="171"/>
    </row>
    <row r="541" spans="1:7" s="172" customFormat="1" x14ac:dyDescent="0.2">
      <c r="A541" s="168"/>
      <c r="B541" s="92"/>
      <c r="C541" s="169"/>
      <c r="D541" s="170"/>
      <c r="E541" s="171"/>
      <c r="F541" s="171"/>
      <c r="G541" s="171"/>
    </row>
    <row r="542" spans="1:7" s="172" customFormat="1" x14ac:dyDescent="0.2">
      <c r="A542" s="168"/>
      <c r="B542" s="92"/>
      <c r="C542" s="169"/>
      <c r="D542" s="170"/>
      <c r="E542" s="171"/>
      <c r="F542" s="171"/>
      <c r="G542" s="171"/>
    </row>
    <row r="543" spans="1:7" s="172" customFormat="1" x14ac:dyDescent="0.2">
      <c r="A543" s="168"/>
      <c r="B543" s="92"/>
      <c r="C543" s="169"/>
      <c r="D543" s="170"/>
      <c r="E543" s="171"/>
      <c r="F543" s="171"/>
      <c r="G543" s="171"/>
    </row>
    <row r="544" spans="1:7" s="172" customFormat="1" x14ac:dyDescent="0.2">
      <c r="A544" s="168"/>
      <c r="B544" s="92"/>
      <c r="C544" s="169"/>
      <c r="D544" s="170"/>
      <c r="E544" s="171"/>
      <c r="F544" s="171"/>
      <c r="G544" s="171"/>
    </row>
    <row r="545" spans="1:7" s="172" customFormat="1" x14ac:dyDescent="0.2">
      <c r="A545" s="168"/>
      <c r="B545" s="92"/>
      <c r="C545" s="169"/>
      <c r="D545" s="170"/>
      <c r="E545" s="171"/>
      <c r="F545" s="171"/>
      <c r="G545" s="171"/>
    </row>
    <row r="546" spans="1:7" s="172" customFormat="1" x14ac:dyDescent="0.2">
      <c r="A546" s="168"/>
      <c r="B546" s="92"/>
      <c r="C546" s="169"/>
      <c r="D546" s="170"/>
      <c r="E546" s="171"/>
      <c r="F546" s="171"/>
      <c r="G546" s="171"/>
    </row>
    <row r="547" spans="1:7" s="172" customFormat="1" x14ac:dyDescent="0.2">
      <c r="A547" s="168"/>
      <c r="B547" s="92"/>
      <c r="C547" s="169"/>
      <c r="D547" s="170"/>
      <c r="E547" s="171"/>
      <c r="F547" s="171"/>
      <c r="G547" s="171"/>
    </row>
    <row r="548" spans="1:7" s="172" customFormat="1" x14ac:dyDescent="0.2">
      <c r="A548" s="168"/>
      <c r="B548" s="92"/>
      <c r="C548" s="169"/>
      <c r="D548" s="170"/>
      <c r="E548" s="171"/>
      <c r="F548" s="171"/>
      <c r="G548" s="171"/>
    </row>
    <row r="549" spans="1:7" s="172" customFormat="1" x14ac:dyDescent="0.2">
      <c r="A549" s="168"/>
      <c r="B549" s="92"/>
      <c r="C549" s="169"/>
      <c r="D549" s="170"/>
      <c r="E549" s="171"/>
      <c r="F549" s="171"/>
      <c r="G549" s="171"/>
    </row>
    <row r="550" spans="1:7" s="172" customFormat="1" x14ac:dyDescent="0.2">
      <c r="A550" s="168"/>
      <c r="B550" s="92"/>
      <c r="C550" s="169"/>
      <c r="D550" s="170"/>
      <c r="E550" s="171"/>
      <c r="F550" s="171"/>
      <c r="G550" s="171"/>
    </row>
    <row r="551" spans="1:7" s="172" customFormat="1" x14ac:dyDescent="0.2">
      <c r="A551" s="168"/>
      <c r="B551" s="92"/>
      <c r="C551" s="169"/>
      <c r="D551" s="170"/>
      <c r="E551" s="171"/>
      <c r="F551" s="171"/>
      <c r="G551" s="171"/>
    </row>
    <row r="552" spans="1:7" s="172" customFormat="1" x14ac:dyDescent="0.2">
      <c r="A552" s="168"/>
      <c r="B552" s="92"/>
      <c r="C552" s="169"/>
      <c r="D552" s="170"/>
      <c r="E552" s="171"/>
      <c r="F552" s="171"/>
      <c r="G552" s="171"/>
    </row>
    <row r="553" spans="1:7" s="172" customFormat="1" x14ac:dyDescent="0.2">
      <c r="A553" s="168"/>
      <c r="B553" s="92"/>
      <c r="C553" s="169"/>
      <c r="D553" s="170"/>
      <c r="E553" s="171"/>
      <c r="F553" s="171"/>
      <c r="G553" s="171"/>
    </row>
    <row r="554" spans="1:7" s="172" customFormat="1" x14ac:dyDescent="0.2">
      <c r="A554" s="168"/>
      <c r="B554" s="92"/>
      <c r="C554" s="169"/>
      <c r="D554" s="170"/>
      <c r="E554" s="171"/>
      <c r="F554" s="171"/>
      <c r="G554" s="171"/>
    </row>
    <row r="555" spans="1:7" s="172" customFormat="1" x14ac:dyDescent="0.2">
      <c r="A555" s="168"/>
      <c r="B555" s="92"/>
      <c r="C555" s="169"/>
      <c r="D555" s="170"/>
      <c r="E555" s="171"/>
      <c r="F555" s="171"/>
      <c r="G555" s="171"/>
    </row>
    <row r="556" spans="1:7" s="172" customFormat="1" x14ac:dyDescent="0.2">
      <c r="A556" s="168"/>
      <c r="B556" s="92"/>
      <c r="C556" s="169"/>
      <c r="D556" s="170"/>
      <c r="E556" s="171"/>
      <c r="F556" s="171"/>
      <c r="G556" s="171"/>
    </row>
    <row r="557" spans="1:7" s="172" customFormat="1" x14ac:dyDescent="0.2">
      <c r="A557" s="168"/>
      <c r="B557" s="92"/>
      <c r="C557" s="169"/>
      <c r="D557" s="170"/>
      <c r="E557" s="171"/>
      <c r="F557" s="171"/>
      <c r="G557" s="171"/>
    </row>
    <row r="558" spans="1:7" s="172" customFormat="1" x14ac:dyDescent="0.2">
      <c r="A558" s="168"/>
      <c r="B558" s="92"/>
      <c r="C558" s="169"/>
      <c r="D558" s="170"/>
      <c r="E558" s="171"/>
      <c r="F558" s="171"/>
      <c r="G558" s="171"/>
    </row>
    <row r="559" spans="1:7" s="172" customFormat="1" x14ac:dyDescent="0.2">
      <c r="A559" s="168"/>
      <c r="B559" s="92"/>
      <c r="C559" s="169"/>
      <c r="D559" s="170"/>
      <c r="E559" s="171"/>
      <c r="F559" s="171"/>
      <c r="G559" s="171"/>
    </row>
    <row r="560" spans="1:7" s="172" customFormat="1" x14ac:dyDescent="0.2">
      <c r="A560" s="168"/>
      <c r="B560" s="92"/>
      <c r="C560" s="169"/>
      <c r="D560" s="170"/>
      <c r="E560" s="171"/>
      <c r="F560" s="171"/>
      <c r="G560" s="171"/>
    </row>
    <row r="561" spans="1:7" s="172" customFormat="1" x14ac:dyDescent="0.2">
      <c r="A561" s="168"/>
      <c r="B561" s="92"/>
      <c r="C561" s="169"/>
      <c r="D561" s="170"/>
      <c r="E561" s="171"/>
      <c r="F561" s="171"/>
      <c r="G561" s="171"/>
    </row>
    <row r="562" spans="1:7" s="172" customFormat="1" x14ac:dyDescent="0.2">
      <c r="A562" s="168"/>
      <c r="B562" s="92"/>
      <c r="C562" s="169"/>
      <c r="D562" s="170"/>
      <c r="E562" s="171"/>
      <c r="F562" s="171"/>
      <c r="G562" s="171"/>
    </row>
    <row r="563" spans="1:7" s="172" customFormat="1" x14ac:dyDescent="0.2">
      <c r="A563" s="168"/>
      <c r="B563" s="92"/>
      <c r="C563" s="169"/>
      <c r="D563" s="170"/>
      <c r="E563" s="171"/>
      <c r="F563" s="171"/>
      <c r="G563" s="171"/>
    </row>
    <row r="564" spans="1:7" s="172" customFormat="1" x14ac:dyDescent="0.2">
      <c r="A564" s="168"/>
      <c r="B564" s="92"/>
      <c r="C564" s="169"/>
      <c r="D564" s="170"/>
      <c r="E564" s="171"/>
      <c r="F564" s="171"/>
      <c r="G564" s="171"/>
    </row>
    <row r="565" spans="1:7" s="172" customFormat="1" x14ac:dyDescent="0.2">
      <c r="A565" s="168"/>
      <c r="B565" s="92"/>
      <c r="C565" s="169"/>
      <c r="D565" s="170"/>
      <c r="E565" s="171"/>
      <c r="F565" s="171"/>
      <c r="G565" s="171"/>
    </row>
    <row r="566" spans="1:7" s="172" customFormat="1" x14ac:dyDescent="0.2">
      <c r="A566" s="168"/>
      <c r="B566" s="92"/>
      <c r="C566" s="169"/>
      <c r="D566" s="170"/>
      <c r="E566" s="171"/>
      <c r="F566" s="171"/>
      <c r="G566" s="171"/>
    </row>
    <row r="567" spans="1:7" s="172" customFormat="1" x14ac:dyDescent="0.2">
      <c r="A567" s="168"/>
      <c r="B567" s="92"/>
      <c r="C567" s="169"/>
      <c r="D567" s="170"/>
      <c r="E567" s="171"/>
      <c r="F567" s="171"/>
      <c r="G567" s="171"/>
    </row>
    <row r="568" spans="1:7" s="172" customFormat="1" x14ac:dyDescent="0.2">
      <c r="A568" s="168"/>
      <c r="B568" s="92"/>
      <c r="C568" s="169"/>
      <c r="D568" s="170"/>
      <c r="E568" s="171"/>
      <c r="F568" s="171"/>
      <c r="G568" s="171"/>
    </row>
    <row r="569" spans="1:7" s="172" customFormat="1" x14ac:dyDescent="0.2">
      <c r="A569" s="168"/>
      <c r="B569" s="92"/>
      <c r="C569" s="169"/>
      <c r="D569" s="170"/>
      <c r="E569" s="171"/>
      <c r="F569" s="171"/>
      <c r="G569" s="171"/>
    </row>
    <row r="570" spans="1:7" s="172" customFormat="1" x14ac:dyDescent="0.2">
      <c r="A570" s="168"/>
      <c r="B570" s="92"/>
      <c r="C570" s="169"/>
      <c r="D570" s="170"/>
      <c r="E570" s="171"/>
      <c r="F570" s="171"/>
      <c r="G570" s="171"/>
    </row>
    <row r="571" spans="1:7" s="172" customFormat="1" x14ac:dyDescent="0.2">
      <c r="A571" s="168"/>
      <c r="B571" s="92"/>
      <c r="C571" s="169"/>
      <c r="D571" s="170"/>
      <c r="E571" s="171"/>
      <c r="F571" s="171"/>
      <c r="G571" s="171"/>
    </row>
    <row r="572" spans="1:7" s="172" customFormat="1" x14ac:dyDescent="0.2">
      <c r="A572" s="168"/>
      <c r="B572" s="92"/>
      <c r="C572" s="169"/>
      <c r="D572" s="170"/>
      <c r="E572" s="171"/>
      <c r="F572" s="171"/>
      <c r="G572" s="171"/>
    </row>
    <row r="573" spans="1:7" s="172" customFormat="1" x14ac:dyDescent="0.2">
      <c r="A573" s="168"/>
      <c r="B573" s="92"/>
      <c r="C573" s="169"/>
      <c r="D573" s="170"/>
      <c r="E573" s="171"/>
      <c r="F573" s="171"/>
      <c r="G573" s="171"/>
    </row>
    <row r="574" spans="1:7" s="172" customFormat="1" x14ac:dyDescent="0.2">
      <c r="A574" s="168"/>
      <c r="B574" s="92"/>
      <c r="C574" s="169"/>
      <c r="D574" s="170"/>
      <c r="E574" s="171"/>
      <c r="F574" s="171"/>
      <c r="G574" s="171"/>
    </row>
    <row r="575" spans="1:7" s="172" customFormat="1" x14ac:dyDescent="0.2">
      <c r="A575" s="168"/>
      <c r="B575" s="92"/>
      <c r="C575" s="169"/>
      <c r="D575" s="170"/>
      <c r="E575" s="171"/>
      <c r="F575" s="171"/>
      <c r="G575" s="171"/>
    </row>
    <row r="576" spans="1:7" s="172" customFormat="1" x14ac:dyDescent="0.2">
      <c r="A576" s="168"/>
      <c r="B576" s="92"/>
      <c r="C576" s="169"/>
      <c r="D576" s="170"/>
      <c r="E576" s="171"/>
      <c r="F576" s="171"/>
      <c r="G576" s="171"/>
    </row>
    <row r="577" spans="1:7" s="172" customFormat="1" x14ac:dyDescent="0.2">
      <c r="A577" s="168"/>
      <c r="B577" s="92"/>
      <c r="C577" s="169"/>
      <c r="D577" s="170"/>
      <c r="E577" s="171"/>
      <c r="F577" s="171"/>
      <c r="G577" s="171"/>
    </row>
    <row r="578" spans="1:7" s="172" customFormat="1" x14ac:dyDescent="0.2">
      <c r="A578" s="168"/>
      <c r="B578" s="92"/>
      <c r="C578" s="169"/>
      <c r="D578" s="170"/>
      <c r="E578" s="171"/>
      <c r="F578" s="171"/>
      <c r="G578" s="171"/>
    </row>
    <row r="579" spans="1:7" s="172" customFormat="1" x14ac:dyDescent="0.2">
      <c r="A579" s="168"/>
      <c r="B579" s="92"/>
      <c r="C579" s="169"/>
      <c r="D579" s="170"/>
      <c r="E579" s="171"/>
      <c r="F579" s="171"/>
      <c r="G579" s="171"/>
    </row>
    <row r="580" spans="1:7" s="172" customFormat="1" x14ac:dyDescent="0.2">
      <c r="A580" s="168"/>
      <c r="B580" s="92"/>
      <c r="C580" s="169"/>
      <c r="D580" s="170"/>
      <c r="E580" s="171"/>
      <c r="F580" s="171"/>
      <c r="G580" s="171"/>
    </row>
    <row r="581" spans="1:7" s="172" customFormat="1" x14ac:dyDescent="0.2">
      <c r="A581" s="168"/>
      <c r="B581" s="92"/>
      <c r="C581" s="169"/>
      <c r="D581" s="170"/>
      <c r="E581" s="171"/>
      <c r="F581" s="171"/>
      <c r="G581" s="171"/>
    </row>
    <row r="582" spans="1:7" s="172" customFormat="1" x14ac:dyDescent="0.2">
      <c r="A582" s="168"/>
      <c r="B582" s="92"/>
      <c r="C582" s="169"/>
      <c r="D582" s="170"/>
      <c r="E582" s="171"/>
      <c r="F582" s="171"/>
      <c r="G582" s="171"/>
    </row>
    <row r="583" spans="1:7" s="172" customFormat="1" x14ac:dyDescent="0.2">
      <c r="A583" s="168"/>
      <c r="B583" s="92"/>
      <c r="C583" s="169"/>
      <c r="D583" s="170"/>
      <c r="E583" s="171"/>
      <c r="F583" s="171"/>
      <c r="G583" s="171"/>
    </row>
    <row r="584" spans="1:7" s="172" customFormat="1" x14ac:dyDescent="0.2">
      <c r="A584" s="168"/>
      <c r="B584" s="92"/>
      <c r="C584" s="169"/>
      <c r="D584" s="170"/>
      <c r="E584" s="171"/>
      <c r="F584" s="171"/>
      <c r="G584" s="171"/>
    </row>
    <row r="585" spans="1:7" s="172" customFormat="1" x14ac:dyDescent="0.2">
      <c r="A585" s="168"/>
      <c r="B585" s="92"/>
      <c r="C585" s="169"/>
      <c r="D585" s="170"/>
      <c r="E585" s="171"/>
      <c r="F585" s="171"/>
      <c r="G585" s="171"/>
    </row>
    <row r="586" spans="1:7" s="172" customFormat="1" x14ac:dyDescent="0.2">
      <c r="A586" s="168"/>
      <c r="B586" s="92"/>
      <c r="C586" s="169"/>
      <c r="D586" s="170"/>
      <c r="E586" s="171"/>
      <c r="F586" s="171"/>
      <c r="G586" s="171"/>
    </row>
    <row r="587" spans="1:7" s="172" customFormat="1" x14ac:dyDescent="0.2">
      <c r="A587" s="168"/>
      <c r="B587" s="92"/>
      <c r="C587" s="169"/>
      <c r="D587" s="170"/>
      <c r="E587" s="171"/>
      <c r="F587" s="171"/>
      <c r="G587" s="171"/>
    </row>
    <row r="588" spans="1:7" s="172" customFormat="1" x14ac:dyDescent="0.2">
      <c r="A588" s="168"/>
      <c r="B588" s="92"/>
      <c r="C588" s="169"/>
      <c r="D588" s="170"/>
      <c r="E588" s="171"/>
      <c r="F588" s="171"/>
      <c r="G588" s="171"/>
    </row>
    <row r="589" spans="1:7" s="172" customFormat="1" x14ac:dyDescent="0.2">
      <c r="A589" s="168"/>
      <c r="B589" s="92"/>
      <c r="C589" s="169"/>
      <c r="D589" s="170"/>
      <c r="E589" s="171"/>
      <c r="F589" s="171"/>
      <c r="G589" s="171"/>
    </row>
    <row r="590" spans="1:7" s="172" customFormat="1" x14ac:dyDescent="0.2">
      <c r="A590" s="168"/>
      <c r="B590" s="92"/>
      <c r="C590" s="169"/>
      <c r="D590" s="170"/>
      <c r="E590" s="171"/>
      <c r="F590" s="171"/>
      <c r="G590" s="171"/>
    </row>
    <row r="591" spans="1:7" s="172" customFormat="1" x14ac:dyDescent="0.2">
      <c r="A591" s="168"/>
      <c r="B591" s="92"/>
      <c r="C591" s="169"/>
      <c r="D591" s="170"/>
      <c r="E591" s="171"/>
      <c r="F591" s="171"/>
      <c r="G591" s="171"/>
    </row>
    <row r="592" spans="1:7" s="172" customFormat="1" x14ac:dyDescent="0.2">
      <c r="A592" s="168"/>
      <c r="B592" s="92"/>
      <c r="C592" s="169"/>
      <c r="D592" s="170"/>
      <c r="E592" s="171"/>
      <c r="F592" s="171"/>
      <c r="G592" s="171"/>
    </row>
    <row r="593" spans="1:7" s="172" customFormat="1" x14ac:dyDescent="0.2">
      <c r="A593" s="168"/>
      <c r="B593" s="92"/>
      <c r="C593" s="169"/>
      <c r="D593" s="170"/>
      <c r="E593" s="171"/>
      <c r="F593" s="171"/>
      <c r="G593" s="171"/>
    </row>
    <row r="594" spans="1:7" s="172" customFormat="1" x14ac:dyDescent="0.2">
      <c r="A594" s="168"/>
      <c r="B594" s="92"/>
      <c r="C594" s="169"/>
      <c r="D594" s="170"/>
      <c r="E594" s="171"/>
      <c r="F594" s="171"/>
      <c r="G594" s="171"/>
    </row>
    <row r="595" spans="1:7" s="172" customFormat="1" x14ac:dyDescent="0.2">
      <c r="A595" s="168"/>
      <c r="B595" s="92"/>
      <c r="C595" s="169"/>
      <c r="D595" s="170"/>
      <c r="E595" s="171"/>
      <c r="F595" s="171"/>
      <c r="G595" s="171"/>
    </row>
    <row r="596" spans="1:7" s="172" customFormat="1" x14ac:dyDescent="0.2">
      <c r="A596" s="168"/>
      <c r="B596" s="92"/>
      <c r="C596" s="169"/>
      <c r="D596" s="170"/>
      <c r="E596" s="171"/>
      <c r="F596" s="171"/>
      <c r="G596" s="171"/>
    </row>
    <row r="597" spans="1:7" s="172" customFormat="1" x14ac:dyDescent="0.2">
      <c r="A597" s="168"/>
      <c r="B597" s="92"/>
      <c r="C597" s="169"/>
      <c r="D597" s="170"/>
      <c r="E597" s="171"/>
      <c r="F597" s="171"/>
      <c r="G597" s="171"/>
    </row>
    <row r="598" spans="1:7" s="172" customFormat="1" x14ac:dyDescent="0.2">
      <c r="A598" s="168"/>
      <c r="B598" s="92"/>
      <c r="C598" s="169"/>
      <c r="D598" s="170"/>
      <c r="E598" s="171"/>
      <c r="F598" s="171"/>
      <c r="G598" s="171"/>
    </row>
    <row r="599" spans="1:7" s="172" customFormat="1" x14ac:dyDescent="0.2">
      <c r="A599" s="168"/>
      <c r="B599" s="92"/>
      <c r="C599" s="169"/>
      <c r="D599" s="170"/>
      <c r="E599" s="171"/>
      <c r="F599" s="171"/>
      <c r="G599" s="171"/>
    </row>
    <row r="600" spans="1:7" s="172" customFormat="1" x14ac:dyDescent="0.2">
      <c r="A600" s="168"/>
      <c r="B600" s="92"/>
      <c r="C600" s="169"/>
      <c r="D600" s="170"/>
      <c r="E600" s="171"/>
      <c r="F600" s="171"/>
      <c r="G600" s="171"/>
    </row>
    <row r="601" spans="1:7" s="172" customFormat="1" x14ac:dyDescent="0.2">
      <c r="A601" s="168"/>
      <c r="B601" s="92"/>
      <c r="C601" s="169"/>
      <c r="D601" s="170"/>
      <c r="E601" s="171"/>
      <c r="F601" s="171"/>
      <c r="G601" s="171"/>
    </row>
    <row r="602" spans="1:7" s="172" customFormat="1" x14ac:dyDescent="0.2">
      <c r="A602" s="168"/>
      <c r="B602" s="92"/>
      <c r="C602" s="169"/>
      <c r="D602" s="170"/>
      <c r="E602" s="171"/>
      <c r="F602" s="171"/>
      <c r="G602" s="171"/>
    </row>
    <row r="603" spans="1:7" s="172" customFormat="1" x14ac:dyDescent="0.2">
      <c r="A603" s="168"/>
      <c r="B603" s="92"/>
      <c r="C603" s="169"/>
      <c r="D603" s="170"/>
      <c r="E603" s="171"/>
      <c r="F603" s="171"/>
      <c r="G603" s="171"/>
    </row>
    <row r="604" spans="1:7" s="172" customFormat="1" x14ac:dyDescent="0.2">
      <c r="A604" s="168"/>
      <c r="B604" s="92"/>
      <c r="C604" s="169"/>
      <c r="D604" s="170"/>
      <c r="E604" s="171"/>
      <c r="F604" s="171"/>
      <c r="G604" s="171"/>
    </row>
    <row r="605" spans="1:7" s="172" customFormat="1" x14ac:dyDescent="0.2">
      <c r="A605" s="168"/>
      <c r="B605" s="92"/>
      <c r="C605" s="169"/>
      <c r="D605" s="170"/>
      <c r="E605" s="171"/>
      <c r="F605" s="171"/>
      <c r="G605" s="171"/>
    </row>
    <row r="606" spans="1:7" s="172" customFormat="1" x14ac:dyDescent="0.2">
      <c r="A606" s="168"/>
      <c r="B606" s="92"/>
      <c r="C606" s="169"/>
      <c r="D606" s="170"/>
      <c r="E606" s="171"/>
      <c r="F606" s="171"/>
      <c r="G606" s="171"/>
    </row>
    <row r="607" spans="1:7" s="172" customFormat="1" x14ac:dyDescent="0.2">
      <c r="A607" s="168"/>
      <c r="B607" s="92"/>
      <c r="C607" s="169"/>
      <c r="D607" s="170"/>
      <c r="E607" s="171"/>
      <c r="F607" s="171"/>
      <c r="G607" s="171"/>
    </row>
    <row r="608" spans="1:7" s="172" customFormat="1" x14ac:dyDescent="0.2">
      <c r="A608" s="168"/>
      <c r="B608" s="92"/>
      <c r="C608" s="169"/>
      <c r="D608" s="170"/>
      <c r="E608" s="171"/>
      <c r="F608" s="171"/>
      <c r="G608" s="171"/>
    </row>
    <row r="609" spans="1:7" s="172" customFormat="1" x14ac:dyDescent="0.2">
      <c r="A609" s="168"/>
      <c r="B609" s="92"/>
      <c r="C609" s="169"/>
      <c r="D609" s="170"/>
      <c r="E609" s="171"/>
      <c r="F609" s="171"/>
      <c r="G609" s="171"/>
    </row>
    <row r="610" spans="1:7" s="172" customFormat="1" x14ac:dyDescent="0.2">
      <c r="A610" s="168"/>
      <c r="B610" s="92"/>
      <c r="C610" s="169"/>
      <c r="D610" s="170"/>
      <c r="E610" s="171"/>
      <c r="F610" s="171"/>
      <c r="G610" s="171"/>
    </row>
    <row r="611" spans="1:7" s="172" customFormat="1" x14ac:dyDescent="0.2">
      <c r="A611" s="168"/>
      <c r="B611" s="92"/>
      <c r="C611" s="169"/>
      <c r="D611" s="170"/>
      <c r="E611" s="171"/>
      <c r="F611" s="171"/>
      <c r="G611" s="171"/>
    </row>
    <row r="612" spans="1:7" s="172" customFormat="1" x14ac:dyDescent="0.2">
      <c r="A612" s="168"/>
      <c r="B612" s="92"/>
      <c r="C612" s="169"/>
      <c r="D612" s="170"/>
      <c r="E612" s="171"/>
      <c r="F612" s="171"/>
      <c r="G612" s="171"/>
    </row>
    <row r="613" spans="1:7" s="172" customFormat="1" x14ac:dyDescent="0.2">
      <c r="A613" s="168"/>
      <c r="B613" s="92"/>
      <c r="C613" s="169"/>
      <c r="D613" s="170"/>
      <c r="E613" s="171"/>
      <c r="F613" s="171"/>
      <c r="G613" s="171"/>
    </row>
    <row r="614" spans="1:7" s="172" customFormat="1" x14ac:dyDescent="0.2">
      <c r="A614" s="168"/>
      <c r="B614" s="92"/>
      <c r="C614" s="169"/>
      <c r="D614" s="170"/>
      <c r="E614" s="171"/>
      <c r="F614" s="171"/>
      <c r="G614" s="171"/>
    </row>
    <row r="615" spans="1:7" s="172" customFormat="1" x14ac:dyDescent="0.2">
      <c r="A615" s="168"/>
      <c r="B615" s="92"/>
      <c r="C615" s="169"/>
      <c r="D615" s="170"/>
      <c r="E615" s="171"/>
      <c r="F615" s="171"/>
      <c r="G615" s="171"/>
    </row>
    <row r="616" spans="1:7" s="172" customFormat="1" x14ac:dyDescent="0.2">
      <c r="A616" s="168"/>
      <c r="B616" s="92"/>
      <c r="C616" s="169"/>
      <c r="D616" s="170"/>
      <c r="E616" s="171"/>
      <c r="F616" s="171"/>
      <c r="G616" s="171"/>
    </row>
    <row r="617" spans="1:7" s="172" customFormat="1" x14ac:dyDescent="0.2">
      <c r="A617" s="168"/>
      <c r="B617" s="92"/>
      <c r="C617" s="169"/>
      <c r="D617" s="170"/>
      <c r="E617" s="171"/>
      <c r="F617" s="171"/>
      <c r="G617" s="171"/>
    </row>
    <row r="618" spans="1:7" s="172" customFormat="1" x14ac:dyDescent="0.2">
      <c r="A618" s="168"/>
      <c r="B618" s="92"/>
      <c r="C618" s="169"/>
      <c r="D618" s="170"/>
      <c r="E618" s="171"/>
      <c r="F618" s="171"/>
      <c r="G618" s="171"/>
    </row>
    <row r="619" spans="1:7" s="172" customFormat="1" x14ac:dyDescent="0.2">
      <c r="A619" s="168"/>
      <c r="B619" s="92"/>
      <c r="C619" s="169"/>
      <c r="D619" s="170"/>
      <c r="E619" s="171"/>
      <c r="F619" s="171"/>
      <c r="G619" s="171"/>
    </row>
    <row r="620" spans="1:7" s="172" customFormat="1" x14ac:dyDescent="0.2">
      <c r="A620" s="168"/>
      <c r="B620" s="92"/>
      <c r="C620" s="169"/>
      <c r="D620" s="170"/>
      <c r="E620" s="171"/>
      <c r="F620" s="171"/>
      <c r="G620" s="171"/>
    </row>
    <row r="621" spans="1:7" s="172" customFormat="1" x14ac:dyDescent="0.2">
      <c r="A621" s="168"/>
      <c r="B621" s="92"/>
      <c r="C621" s="169"/>
      <c r="D621" s="170"/>
      <c r="E621" s="171"/>
      <c r="F621" s="171"/>
      <c r="G621" s="171"/>
    </row>
    <row r="622" spans="1:7" s="172" customFormat="1" x14ac:dyDescent="0.2">
      <c r="A622" s="168"/>
      <c r="B622" s="92"/>
      <c r="C622" s="169"/>
      <c r="D622" s="170"/>
      <c r="E622" s="171"/>
      <c r="F622" s="171"/>
      <c r="G622" s="171"/>
    </row>
    <row r="623" spans="1:7" s="172" customFormat="1" x14ac:dyDescent="0.2">
      <c r="A623" s="168"/>
      <c r="B623" s="92"/>
      <c r="C623" s="169"/>
      <c r="D623" s="170"/>
      <c r="E623" s="171"/>
      <c r="F623" s="171"/>
      <c r="G623" s="171"/>
    </row>
    <row r="624" spans="1:7" s="172" customFormat="1" x14ac:dyDescent="0.2">
      <c r="A624" s="168"/>
      <c r="B624" s="92"/>
      <c r="C624" s="169"/>
      <c r="D624" s="170"/>
      <c r="E624" s="171"/>
      <c r="F624" s="171"/>
      <c r="G624" s="171"/>
    </row>
    <row r="625" spans="1:7" s="172" customFormat="1" x14ac:dyDescent="0.2">
      <c r="A625" s="168"/>
      <c r="B625" s="92"/>
      <c r="C625" s="169"/>
      <c r="D625" s="170"/>
      <c r="E625" s="171"/>
      <c r="F625" s="171"/>
      <c r="G625" s="171"/>
    </row>
    <row r="626" spans="1:7" s="172" customFormat="1" x14ac:dyDescent="0.2">
      <c r="A626" s="168"/>
      <c r="B626" s="92"/>
      <c r="C626" s="169"/>
      <c r="D626" s="170"/>
      <c r="E626" s="171"/>
      <c r="F626" s="171"/>
      <c r="G626" s="171"/>
    </row>
    <row r="627" spans="1:7" s="172" customFormat="1" x14ac:dyDescent="0.2">
      <c r="A627" s="168"/>
      <c r="B627" s="92"/>
      <c r="C627" s="169"/>
      <c r="D627" s="170"/>
      <c r="E627" s="171"/>
      <c r="F627" s="171"/>
      <c r="G627" s="171"/>
    </row>
    <row r="628" spans="1:7" s="172" customFormat="1" x14ac:dyDescent="0.2">
      <c r="A628" s="168"/>
      <c r="B628" s="92"/>
      <c r="C628" s="169"/>
      <c r="D628" s="170"/>
      <c r="E628" s="171"/>
      <c r="F628" s="171"/>
      <c r="G628" s="171"/>
    </row>
    <row r="629" spans="1:7" s="172" customFormat="1" x14ac:dyDescent="0.2">
      <c r="A629" s="168"/>
      <c r="B629" s="92"/>
      <c r="C629" s="169"/>
      <c r="D629" s="170"/>
      <c r="E629" s="171"/>
      <c r="F629" s="171"/>
      <c r="G629" s="171"/>
    </row>
    <row r="630" spans="1:7" s="172" customFormat="1" x14ac:dyDescent="0.2">
      <c r="A630" s="168"/>
      <c r="B630" s="92"/>
      <c r="C630" s="169"/>
      <c r="D630" s="170"/>
      <c r="E630" s="171"/>
      <c r="F630" s="171"/>
      <c r="G630" s="171"/>
    </row>
    <row r="631" spans="1:7" s="172" customFormat="1" x14ac:dyDescent="0.2">
      <c r="A631" s="168"/>
      <c r="B631" s="92"/>
      <c r="C631" s="169"/>
      <c r="D631" s="170"/>
      <c r="E631" s="171"/>
      <c r="F631" s="171"/>
      <c r="G631" s="171"/>
    </row>
    <row r="632" spans="1:7" s="172" customFormat="1" x14ac:dyDescent="0.2">
      <c r="A632" s="168"/>
      <c r="B632" s="92"/>
      <c r="C632" s="169"/>
      <c r="D632" s="170"/>
      <c r="E632" s="171"/>
      <c r="F632" s="171"/>
      <c r="G632" s="171"/>
    </row>
    <row r="633" spans="1:7" s="172" customFormat="1" x14ac:dyDescent="0.2">
      <c r="A633" s="168"/>
      <c r="B633" s="92"/>
      <c r="C633" s="169"/>
      <c r="D633" s="170"/>
      <c r="E633" s="171"/>
      <c r="F633" s="171"/>
      <c r="G633" s="171"/>
    </row>
    <row r="634" spans="1:7" s="172" customFormat="1" x14ac:dyDescent="0.2">
      <c r="A634" s="168"/>
      <c r="B634" s="92"/>
      <c r="C634" s="169"/>
      <c r="D634" s="170"/>
      <c r="E634" s="171"/>
      <c r="F634" s="171"/>
      <c r="G634" s="171"/>
    </row>
    <row r="635" spans="1:7" s="172" customFormat="1" x14ac:dyDescent="0.2">
      <c r="A635" s="168"/>
      <c r="B635" s="92"/>
      <c r="C635" s="169"/>
      <c r="D635" s="170"/>
      <c r="E635" s="171"/>
      <c r="F635" s="171"/>
      <c r="G635" s="171"/>
    </row>
    <row r="636" spans="1:7" s="172" customFormat="1" x14ac:dyDescent="0.2">
      <c r="A636" s="168"/>
      <c r="B636" s="92"/>
      <c r="C636" s="169"/>
      <c r="D636" s="170"/>
      <c r="E636" s="171"/>
      <c r="F636" s="171"/>
      <c r="G636" s="171"/>
    </row>
    <row r="637" spans="1:7" s="172" customFormat="1" x14ac:dyDescent="0.2">
      <c r="A637" s="168"/>
      <c r="B637" s="92"/>
      <c r="C637" s="169"/>
      <c r="D637" s="170"/>
      <c r="E637" s="171"/>
      <c r="F637" s="171"/>
      <c r="G637" s="171"/>
    </row>
    <row r="638" spans="1:7" s="172" customFormat="1" x14ac:dyDescent="0.2">
      <c r="A638" s="168"/>
      <c r="B638" s="92"/>
      <c r="C638" s="169"/>
      <c r="D638" s="170"/>
      <c r="E638" s="171"/>
      <c r="F638" s="171"/>
      <c r="G638" s="171"/>
    </row>
    <row r="639" spans="1:7" s="172" customFormat="1" x14ac:dyDescent="0.2">
      <c r="A639" s="168"/>
      <c r="B639" s="92"/>
      <c r="C639" s="169"/>
      <c r="D639" s="170"/>
      <c r="E639" s="171"/>
      <c r="F639" s="171"/>
      <c r="G639" s="171"/>
    </row>
    <row r="640" spans="1:7" s="172" customFormat="1" x14ac:dyDescent="0.2">
      <c r="A640" s="168"/>
      <c r="B640" s="92"/>
      <c r="C640" s="169"/>
      <c r="D640" s="170"/>
      <c r="E640" s="171"/>
      <c r="F640" s="171"/>
      <c r="G640" s="171"/>
    </row>
    <row r="641" spans="1:7" s="172" customFormat="1" x14ac:dyDescent="0.2">
      <c r="A641" s="168"/>
      <c r="B641" s="92"/>
      <c r="C641" s="169"/>
      <c r="D641" s="170"/>
      <c r="E641" s="171"/>
      <c r="F641" s="171"/>
      <c r="G641" s="171"/>
    </row>
    <row r="642" spans="1:7" s="172" customFormat="1" x14ac:dyDescent="0.2">
      <c r="A642" s="168"/>
      <c r="B642" s="92"/>
      <c r="C642" s="169"/>
      <c r="D642" s="170"/>
      <c r="E642" s="171"/>
      <c r="F642" s="171"/>
      <c r="G642" s="171"/>
    </row>
    <row r="643" spans="1:7" s="172" customFormat="1" x14ac:dyDescent="0.2">
      <c r="A643" s="168"/>
      <c r="B643" s="92"/>
      <c r="C643" s="169"/>
      <c r="D643" s="170"/>
      <c r="E643" s="171"/>
      <c r="F643" s="171"/>
      <c r="G643" s="171"/>
    </row>
    <row r="644" spans="1:7" s="172" customFormat="1" x14ac:dyDescent="0.2">
      <c r="A644" s="168"/>
      <c r="B644" s="92"/>
      <c r="C644" s="169"/>
      <c r="D644" s="170"/>
      <c r="E644" s="171"/>
      <c r="F644" s="171"/>
      <c r="G644" s="171"/>
    </row>
    <row r="645" spans="1:7" s="172" customFormat="1" x14ac:dyDescent="0.2">
      <c r="A645" s="168"/>
      <c r="B645" s="92"/>
      <c r="C645" s="169"/>
      <c r="D645" s="170"/>
      <c r="E645" s="171"/>
      <c r="F645" s="171"/>
      <c r="G645" s="171"/>
    </row>
    <row r="646" spans="1:7" s="172" customFormat="1" x14ac:dyDescent="0.2">
      <c r="A646" s="168"/>
      <c r="B646" s="92"/>
      <c r="C646" s="169"/>
      <c r="D646" s="170"/>
      <c r="E646" s="171"/>
      <c r="F646" s="171"/>
      <c r="G646" s="171"/>
    </row>
    <row r="647" spans="1:7" s="172" customFormat="1" x14ac:dyDescent="0.2">
      <c r="A647" s="168"/>
      <c r="B647" s="92"/>
      <c r="C647" s="169"/>
      <c r="D647" s="170"/>
      <c r="E647" s="171"/>
      <c r="F647" s="171"/>
      <c r="G647" s="171"/>
    </row>
    <row r="648" spans="1:7" s="172" customFormat="1" x14ac:dyDescent="0.2">
      <c r="A648" s="168"/>
      <c r="B648" s="92"/>
      <c r="C648" s="169"/>
      <c r="D648" s="170"/>
      <c r="E648" s="171"/>
      <c r="F648" s="171"/>
      <c r="G648" s="171"/>
    </row>
    <row r="649" spans="1:7" s="172" customFormat="1" x14ac:dyDescent="0.2">
      <c r="A649" s="168"/>
      <c r="B649" s="92"/>
      <c r="C649" s="169"/>
      <c r="D649" s="170"/>
      <c r="E649" s="171"/>
      <c r="F649" s="171"/>
      <c r="G649" s="171"/>
    </row>
    <row r="650" spans="1:7" s="172" customFormat="1" x14ac:dyDescent="0.2">
      <c r="A650" s="168"/>
      <c r="B650" s="92"/>
      <c r="C650" s="169"/>
      <c r="D650" s="170"/>
      <c r="E650" s="171"/>
      <c r="F650" s="171"/>
      <c r="G650" s="171"/>
    </row>
    <row r="651" spans="1:7" s="172" customFormat="1" x14ac:dyDescent="0.2">
      <c r="A651" s="168"/>
      <c r="B651" s="92"/>
      <c r="C651" s="169"/>
      <c r="D651" s="170"/>
      <c r="E651" s="171"/>
      <c r="F651" s="171"/>
      <c r="G651" s="171"/>
    </row>
    <row r="652" spans="1:7" s="172" customFormat="1" x14ac:dyDescent="0.2">
      <c r="A652" s="168"/>
      <c r="B652" s="92"/>
      <c r="C652" s="169"/>
      <c r="D652" s="170"/>
      <c r="E652" s="171"/>
      <c r="F652" s="171"/>
      <c r="G652" s="171"/>
    </row>
    <row r="653" spans="1:7" s="172" customFormat="1" x14ac:dyDescent="0.2">
      <c r="A653" s="168"/>
      <c r="B653" s="92"/>
      <c r="C653" s="169"/>
      <c r="D653" s="170"/>
      <c r="E653" s="171"/>
      <c r="F653" s="171"/>
      <c r="G653" s="171"/>
    </row>
    <row r="654" spans="1:7" s="172" customFormat="1" x14ac:dyDescent="0.2">
      <c r="A654" s="168"/>
      <c r="B654" s="92"/>
      <c r="C654" s="169"/>
      <c r="D654" s="170"/>
      <c r="E654" s="171"/>
      <c r="F654" s="171"/>
      <c r="G654" s="171"/>
    </row>
    <row r="655" spans="1:7" s="172" customFormat="1" x14ac:dyDescent="0.2">
      <c r="A655" s="168"/>
      <c r="B655" s="92"/>
      <c r="C655" s="169"/>
      <c r="D655" s="170"/>
      <c r="E655" s="171"/>
      <c r="F655" s="171"/>
      <c r="G655" s="171"/>
    </row>
    <row r="656" spans="1:7" s="172" customFormat="1" x14ac:dyDescent="0.2">
      <c r="A656" s="168"/>
      <c r="B656" s="92"/>
      <c r="C656" s="169"/>
      <c r="D656" s="170"/>
      <c r="E656" s="171"/>
      <c r="F656" s="171"/>
      <c r="G656" s="171"/>
    </row>
    <row r="657" spans="1:7" s="172" customFormat="1" x14ac:dyDescent="0.2">
      <c r="A657" s="168"/>
      <c r="B657" s="92"/>
      <c r="C657" s="169"/>
      <c r="D657" s="170"/>
      <c r="E657" s="171"/>
      <c r="F657" s="171"/>
      <c r="G657" s="171"/>
    </row>
    <row r="658" spans="1:7" s="172" customFormat="1" x14ac:dyDescent="0.2">
      <c r="A658" s="168"/>
      <c r="B658" s="92"/>
      <c r="C658" s="169"/>
      <c r="D658" s="170"/>
      <c r="E658" s="171"/>
      <c r="F658" s="171"/>
      <c r="G658" s="171"/>
    </row>
    <row r="659" spans="1:7" s="172" customFormat="1" x14ac:dyDescent="0.2">
      <c r="A659" s="168"/>
      <c r="B659" s="92"/>
      <c r="C659" s="169"/>
      <c r="D659" s="170"/>
      <c r="E659" s="171"/>
      <c r="F659" s="171"/>
      <c r="G659" s="171"/>
    </row>
    <row r="660" spans="1:7" s="172" customFormat="1" x14ac:dyDescent="0.2">
      <c r="A660" s="168"/>
      <c r="B660" s="92"/>
      <c r="C660" s="169"/>
      <c r="D660" s="170"/>
      <c r="E660" s="171"/>
      <c r="F660" s="171"/>
      <c r="G660" s="171"/>
    </row>
    <row r="661" spans="1:7" s="172" customFormat="1" x14ac:dyDescent="0.2">
      <c r="A661" s="168"/>
      <c r="B661" s="92"/>
      <c r="C661" s="169"/>
      <c r="D661" s="170"/>
      <c r="E661" s="171"/>
      <c r="F661" s="171"/>
      <c r="G661" s="171"/>
    </row>
    <row r="662" spans="1:7" s="172" customFormat="1" x14ac:dyDescent="0.2">
      <c r="A662" s="168"/>
      <c r="B662" s="92"/>
      <c r="C662" s="169"/>
      <c r="D662" s="170"/>
      <c r="E662" s="171"/>
      <c r="F662" s="171"/>
      <c r="G662" s="171"/>
    </row>
    <row r="663" spans="1:7" s="172" customFormat="1" x14ac:dyDescent="0.2">
      <c r="A663" s="168"/>
      <c r="B663" s="92"/>
      <c r="C663" s="169"/>
      <c r="D663" s="170"/>
      <c r="E663" s="171"/>
      <c r="F663" s="171"/>
      <c r="G663" s="171"/>
    </row>
    <row r="664" spans="1:7" s="172" customFormat="1" x14ac:dyDescent="0.2">
      <c r="A664" s="168"/>
      <c r="B664" s="92"/>
      <c r="C664" s="169"/>
      <c r="D664" s="170"/>
      <c r="E664" s="171"/>
      <c r="F664" s="171"/>
      <c r="G664" s="171"/>
    </row>
    <row r="665" spans="1:7" s="172" customFormat="1" x14ac:dyDescent="0.2">
      <c r="A665" s="168"/>
      <c r="B665" s="92"/>
      <c r="C665" s="169"/>
      <c r="D665" s="170"/>
      <c r="E665" s="171"/>
      <c r="F665" s="171"/>
      <c r="G665" s="171"/>
    </row>
    <row r="666" spans="1:7" s="172" customFormat="1" x14ac:dyDescent="0.2">
      <c r="A666" s="168"/>
      <c r="B666" s="92"/>
      <c r="C666" s="169"/>
      <c r="D666" s="170"/>
      <c r="E666" s="171"/>
      <c r="F666" s="171"/>
      <c r="G666" s="171"/>
    </row>
    <row r="667" spans="1:7" s="172" customFormat="1" x14ac:dyDescent="0.2">
      <c r="A667" s="168"/>
      <c r="B667" s="92"/>
      <c r="C667" s="169"/>
      <c r="D667" s="170"/>
      <c r="E667" s="171"/>
      <c r="F667" s="171"/>
      <c r="G667" s="171"/>
    </row>
    <row r="668" spans="1:7" s="172" customFormat="1" x14ac:dyDescent="0.2">
      <c r="A668" s="168"/>
      <c r="B668" s="92"/>
      <c r="C668" s="169"/>
      <c r="D668" s="170"/>
      <c r="E668" s="171"/>
      <c r="F668" s="171"/>
      <c r="G668" s="171"/>
    </row>
    <row r="669" spans="1:7" s="172" customFormat="1" x14ac:dyDescent="0.2">
      <c r="A669" s="168"/>
      <c r="B669" s="92"/>
      <c r="C669" s="169"/>
      <c r="D669" s="170"/>
      <c r="E669" s="171"/>
      <c r="F669" s="171"/>
      <c r="G669" s="171"/>
    </row>
    <row r="670" spans="1:7" s="172" customFormat="1" x14ac:dyDescent="0.2">
      <c r="A670" s="168"/>
      <c r="B670" s="92"/>
      <c r="C670" s="169"/>
      <c r="D670" s="170"/>
      <c r="E670" s="171"/>
      <c r="F670" s="171"/>
      <c r="G670" s="171"/>
    </row>
    <row r="671" spans="1:7" s="172" customFormat="1" x14ac:dyDescent="0.2">
      <c r="A671" s="168"/>
      <c r="B671" s="92"/>
      <c r="C671" s="169"/>
      <c r="D671" s="170"/>
      <c r="E671" s="171"/>
      <c r="F671" s="171"/>
      <c r="G671" s="171"/>
    </row>
    <row r="672" spans="1:7" s="172" customFormat="1" x14ac:dyDescent="0.2">
      <c r="A672" s="168"/>
      <c r="B672" s="92"/>
      <c r="C672" s="169"/>
      <c r="D672" s="170"/>
      <c r="E672" s="171"/>
      <c r="F672" s="171"/>
      <c r="G672" s="171"/>
    </row>
    <row r="673" spans="1:7" s="172" customFormat="1" x14ac:dyDescent="0.2">
      <c r="A673" s="168"/>
      <c r="B673" s="92"/>
      <c r="C673" s="169"/>
      <c r="D673" s="170"/>
      <c r="E673" s="171"/>
      <c r="F673" s="171"/>
      <c r="G673" s="171"/>
    </row>
    <row r="674" spans="1:7" s="172" customFormat="1" x14ac:dyDescent="0.2">
      <c r="A674" s="168"/>
      <c r="B674" s="92"/>
      <c r="C674" s="169"/>
      <c r="D674" s="170"/>
      <c r="E674" s="171"/>
      <c r="F674" s="171"/>
      <c r="G674" s="171"/>
    </row>
    <row r="675" spans="1:7" s="172" customFormat="1" x14ac:dyDescent="0.2">
      <c r="A675" s="168"/>
      <c r="B675" s="92"/>
      <c r="C675" s="169"/>
      <c r="D675" s="170"/>
      <c r="E675" s="171"/>
      <c r="F675" s="171"/>
      <c r="G675" s="171"/>
    </row>
    <row r="676" spans="1:7" s="172" customFormat="1" x14ac:dyDescent="0.2">
      <c r="A676" s="168"/>
      <c r="B676" s="92"/>
      <c r="C676" s="169"/>
      <c r="D676" s="170"/>
      <c r="E676" s="171"/>
      <c r="F676" s="171"/>
      <c r="G676" s="171"/>
    </row>
    <row r="677" spans="1:7" s="172" customFormat="1" x14ac:dyDescent="0.2">
      <c r="A677" s="168"/>
      <c r="B677" s="92"/>
      <c r="C677" s="169"/>
      <c r="D677" s="170"/>
      <c r="E677" s="171"/>
      <c r="F677" s="171"/>
      <c r="G677" s="171"/>
    </row>
    <row r="678" spans="1:7" s="172" customFormat="1" x14ac:dyDescent="0.2">
      <c r="A678" s="168"/>
      <c r="B678" s="92"/>
      <c r="C678" s="169"/>
      <c r="D678" s="170"/>
      <c r="E678" s="171"/>
      <c r="F678" s="171"/>
      <c r="G678" s="171"/>
    </row>
    <row r="679" spans="1:7" s="172" customFormat="1" x14ac:dyDescent="0.2">
      <c r="A679" s="168"/>
      <c r="B679" s="92"/>
      <c r="C679" s="169"/>
      <c r="D679" s="170"/>
      <c r="E679" s="171"/>
      <c r="F679" s="171"/>
      <c r="G679" s="171"/>
    </row>
    <row r="680" spans="1:7" s="172" customFormat="1" x14ac:dyDescent="0.2">
      <c r="A680" s="168"/>
      <c r="B680" s="92"/>
      <c r="C680" s="169"/>
      <c r="D680" s="170"/>
      <c r="E680" s="171"/>
      <c r="F680" s="171"/>
      <c r="G680" s="171"/>
    </row>
    <row r="681" spans="1:7" s="172" customFormat="1" x14ac:dyDescent="0.2">
      <c r="A681" s="168"/>
      <c r="B681" s="92"/>
      <c r="C681" s="169"/>
      <c r="D681" s="170"/>
      <c r="E681" s="171"/>
      <c r="F681" s="171"/>
      <c r="G681" s="171"/>
    </row>
    <row r="682" spans="1:7" s="172" customFormat="1" x14ac:dyDescent="0.2">
      <c r="A682" s="168"/>
      <c r="B682" s="92"/>
      <c r="C682" s="169"/>
      <c r="D682" s="170"/>
      <c r="E682" s="171"/>
      <c r="F682" s="171"/>
      <c r="G682" s="171"/>
    </row>
    <row r="683" spans="1:7" s="172" customFormat="1" x14ac:dyDescent="0.2">
      <c r="A683" s="168"/>
      <c r="B683" s="92"/>
      <c r="C683" s="169"/>
      <c r="D683" s="170"/>
      <c r="E683" s="171"/>
      <c r="F683" s="171"/>
      <c r="G683" s="171"/>
    </row>
    <row r="684" spans="1:7" s="172" customFormat="1" x14ac:dyDescent="0.2">
      <c r="A684" s="168"/>
      <c r="B684" s="92"/>
      <c r="C684" s="169"/>
      <c r="D684" s="170"/>
      <c r="E684" s="171"/>
      <c r="F684" s="171"/>
      <c r="G684" s="171"/>
    </row>
    <row r="685" spans="1:7" s="172" customFormat="1" x14ac:dyDescent="0.2">
      <c r="A685" s="168"/>
      <c r="B685" s="92"/>
      <c r="C685" s="169"/>
      <c r="D685" s="170"/>
      <c r="E685" s="171"/>
      <c r="F685" s="171"/>
      <c r="G685" s="171"/>
    </row>
    <row r="686" spans="1:7" s="172" customFormat="1" x14ac:dyDescent="0.2">
      <c r="A686" s="168"/>
      <c r="B686" s="92"/>
      <c r="C686" s="169"/>
      <c r="D686" s="170"/>
      <c r="E686" s="171"/>
      <c r="F686" s="171"/>
      <c r="G686" s="171"/>
    </row>
    <row r="687" spans="1:7" s="172" customFormat="1" x14ac:dyDescent="0.2">
      <c r="A687" s="168"/>
      <c r="B687" s="92"/>
      <c r="C687" s="169"/>
      <c r="D687" s="170"/>
      <c r="E687" s="171"/>
      <c r="F687" s="171"/>
      <c r="G687" s="171"/>
    </row>
    <row r="688" spans="1:7" s="172" customFormat="1" x14ac:dyDescent="0.2">
      <c r="A688" s="168"/>
      <c r="B688" s="92"/>
      <c r="C688" s="169"/>
      <c r="D688" s="170"/>
      <c r="E688" s="171"/>
      <c r="F688" s="171"/>
      <c r="G688" s="171"/>
    </row>
    <row r="689" spans="1:7" s="172" customFormat="1" x14ac:dyDescent="0.2">
      <c r="A689" s="168"/>
      <c r="B689" s="92"/>
      <c r="C689" s="169"/>
      <c r="D689" s="170"/>
      <c r="E689" s="171"/>
      <c r="F689" s="171"/>
      <c r="G689" s="171"/>
    </row>
    <row r="690" spans="1:7" s="172" customFormat="1" x14ac:dyDescent="0.2">
      <c r="A690" s="168"/>
      <c r="B690" s="92"/>
      <c r="C690" s="169"/>
      <c r="D690" s="170"/>
      <c r="E690" s="171"/>
      <c r="F690" s="171"/>
      <c r="G690" s="171"/>
    </row>
    <row r="691" spans="1:7" s="172" customFormat="1" x14ac:dyDescent="0.2">
      <c r="A691" s="168"/>
      <c r="B691" s="92"/>
      <c r="C691" s="169"/>
      <c r="D691" s="170"/>
      <c r="E691" s="171"/>
      <c r="F691" s="171"/>
      <c r="G691" s="171"/>
    </row>
    <row r="692" spans="1:7" s="172" customFormat="1" x14ac:dyDescent="0.2">
      <c r="A692" s="168"/>
      <c r="B692" s="92"/>
      <c r="C692" s="169"/>
      <c r="D692" s="170"/>
      <c r="E692" s="171"/>
      <c r="F692" s="171"/>
      <c r="G692" s="171"/>
    </row>
    <row r="693" spans="1:7" s="172" customFormat="1" x14ac:dyDescent="0.2">
      <c r="A693" s="168"/>
      <c r="B693" s="92"/>
      <c r="C693" s="169"/>
      <c r="D693" s="170"/>
      <c r="E693" s="171"/>
      <c r="F693" s="171"/>
      <c r="G693" s="171"/>
    </row>
    <row r="694" spans="1:7" s="172" customFormat="1" x14ac:dyDescent="0.2">
      <c r="A694" s="168"/>
      <c r="B694" s="92"/>
      <c r="C694" s="169"/>
      <c r="D694" s="170"/>
      <c r="E694" s="171"/>
      <c r="F694" s="171"/>
      <c r="G694" s="171"/>
    </row>
    <row r="695" spans="1:7" s="172" customFormat="1" x14ac:dyDescent="0.2">
      <c r="A695" s="168"/>
      <c r="B695" s="92"/>
      <c r="C695" s="169"/>
      <c r="D695" s="170"/>
      <c r="E695" s="171"/>
      <c r="F695" s="171"/>
      <c r="G695" s="171"/>
    </row>
    <row r="696" spans="1:7" s="172" customFormat="1" x14ac:dyDescent="0.2">
      <c r="A696" s="168"/>
      <c r="B696" s="92"/>
      <c r="C696" s="169"/>
      <c r="D696" s="170"/>
      <c r="E696" s="171"/>
      <c r="F696" s="171"/>
      <c r="G696" s="171"/>
    </row>
    <row r="697" spans="1:7" s="172" customFormat="1" x14ac:dyDescent="0.2">
      <c r="A697" s="168"/>
      <c r="B697" s="92"/>
      <c r="C697" s="169"/>
      <c r="D697" s="170"/>
      <c r="E697" s="171"/>
      <c r="F697" s="171"/>
      <c r="G697" s="171"/>
    </row>
    <row r="698" spans="1:7" s="172" customFormat="1" x14ac:dyDescent="0.2">
      <c r="A698" s="168"/>
      <c r="B698" s="92"/>
      <c r="C698" s="169"/>
      <c r="D698" s="170"/>
      <c r="E698" s="171"/>
      <c r="F698" s="171"/>
      <c r="G698" s="171"/>
    </row>
    <row r="699" spans="1:7" s="172" customFormat="1" x14ac:dyDescent="0.2">
      <c r="A699" s="168"/>
      <c r="B699" s="92"/>
      <c r="C699" s="169"/>
      <c r="D699" s="170"/>
      <c r="E699" s="171"/>
      <c r="F699" s="171"/>
      <c r="G699" s="171"/>
    </row>
    <row r="700" spans="1:7" s="172" customFormat="1" x14ac:dyDescent="0.2">
      <c r="A700" s="168"/>
      <c r="B700" s="92"/>
      <c r="C700" s="169"/>
      <c r="D700" s="170"/>
      <c r="E700" s="171"/>
      <c r="F700" s="171"/>
      <c r="G700" s="171"/>
    </row>
    <row r="701" spans="1:7" s="172" customFormat="1" x14ac:dyDescent="0.2">
      <c r="A701" s="168"/>
      <c r="B701" s="92"/>
      <c r="C701" s="169"/>
      <c r="D701" s="170"/>
      <c r="E701" s="171"/>
      <c r="F701" s="171"/>
      <c r="G701" s="171"/>
    </row>
    <row r="702" spans="1:7" s="172" customFormat="1" x14ac:dyDescent="0.2">
      <c r="A702" s="168"/>
      <c r="B702" s="92"/>
      <c r="C702" s="169"/>
      <c r="D702" s="170"/>
      <c r="E702" s="171"/>
      <c r="F702" s="171"/>
      <c r="G702" s="171"/>
    </row>
    <row r="703" spans="1:7" s="172" customFormat="1" x14ac:dyDescent="0.2">
      <c r="A703" s="168"/>
      <c r="B703" s="92"/>
      <c r="C703" s="169"/>
      <c r="D703" s="170"/>
      <c r="E703" s="171"/>
      <c r="F703" s="171"/>
      <c r="G703" s="171"/>
    </row>
    <row r="704" spans="1:7" s="172" customFormat="1" x14ac:dyDescent="0.2">
      <c r="A704" s="168"/>
      <c r="B704" s="92"/>
      <c r="C704" s="169"/>
      <c r="D704" s="170"/>
      <c r="E704" s="171"/>
      <c r="F704" s="171"/>
      <c r="G704" s="171"/>
    </row>
    <row r="705" spans="1:7" s="172" customFormat="1" x14ac:dyDescent="0.2">
      <c r="A705" s="168"/>
      <c r="B705" s="92"/>
      <c r="C705" s="169"/>
      <c r="D705" s="170"/>
      <c r="E705" s="171"/>
      <c r="F705" s="171"/>
      <c r="G705" s="171"/>
    </row>
    <row r="706" spans="1:7" s="172" customFormat="1" x14ac:dyDescent="0.2">
      <c r="A706" s="168"/>
      <c r="B706" s="92"/>
      <c r="C706" s="169"/>
      <c r="D706" s="170"/>
      <c r="E706" s="171"/>
      <c r="F706" s="171"/>
      <c r="G706" s="171"/>
    </row>
    <row r="707" spans="1:7" s="172" customFormat="1" x14ac:dyDescent="0.2">
      <c r="A707" s="168"/>
      <c r="B707" s="92"/>
      <c r="C707" s="169"/>
      <c r="D707" s="170"/>
      <c r="E707" s="171"/>
      <c r="F707" s="171"/>
      <c r="G707" s="171"/>
    </row>
    <row r="708" spans="1:7" s="172" customFormat="1" x14ac:dyDescent="0.2">
      <c r="A708" s="168"/>
      <c r="B708" s="92"/>
      <c r="C708" s="169"/>
      <c r="D708" s="170"/>
      <c r="E708" s="171"/>
      <c r="F708" s="171"/>
      <c r="G708" s="171"/>
    </row>
    <row r="709" spans="1:7" s="172" customFormat="1" x14ac:dyDescent="0.2">
      <c r="A709" s="168"/>
      <c r="B709" s="92"/>
      <c r="C709" s="169"/>
      <c r="D709" s="170"/>
      <c r="E709" s="171"/>
      <c r="F709" s="171"/>
      <c r="G709" s="171"/>
    </row>
    <row r="710" spans="1:7" s="172" customFormat="1" x14ac:dyDescent="0.2">
      <c r="A710" s="168"/>
      <c r="B710" s="92"/>
      <c r="C710" s="169"/>
      <c r="D710" s="170"/>
      <c r="E710" s="171"/>
      <c r="F710" s="171"/>
      <c r="G710" s="171"/>
    </row>
    <row r="711" spans="1:7" s="172" customFormat="1" x14ac:dyDescent="0.2">
      <c r="A711" s="168"/>
      <c r="B711" s="92"/>
      <c r="C711" s="169"/>
      <c r="D711" s="170"/>
      <c r="E711" s="171"/>
      <c r="F711" s="171"/>
      <c r="G711" s="171"/>
    </row>
    <row r="712" spans="1:7" s="172" customFormat="1" x14ac:dyDescent="0.2">
      <c r="A712" s="168"/>
      <c r="B712" s="92"/>
      <c r="C712" s="169"/>
      <c r="D712" s="170"/>
      <c r="E712" s="171"/>
      <c r="F712" s="171"/>
      <c r="G712" s="171"/>
    </row>
    <row r="713" spans="1:7" s="172" customFormat="1" x14ac:dyDescent="0.2">
      <c r="A713" s="168"/>
      <c r="B713" s="92"/>
      <c r="C713" s="169"/>
      <c r="D713" s="170"/>
      <c r="E713" s="171"/>
      <c r="F713" s="171"/>
      <c r="G713" s="171"/>
    </row>
    <row r="714" spans="1:7" s="172" customFormat="1" x14ac:dyDescent="0.2">
      <c r="A714" s="168"/>
      <c r="B714" s="92"/>
      <c r="C714" s="169"/>
      <c r="D714" s="170"/>
      <c r="E714" s="171"/>
      <c r="F714" s="171"/>
      <c r="G714" s="171"/>
    </row>
    <row r="715" spans="1:7" s="172" customFormat="1" x14ac:dyDescent="0.2">
      <c r="A715" s="168"/>
      <c r="B715" s="92"/>
      <c r="C715" s="169"/>
      <c r="D715" s="170"/>
      <c r="E715" s="171"/>
      <c r="F715" s="171"/>
      <c r="G715" s="171"/>
    </row>
    <row r="716" spans="1:7" s="172" customFormat="1" x14ac:dyDescent="0.2">
      <c r="A716" s="168"/>
      <c r="B716" s="92"/>
      <c r="C716" s="169"/>
      <c r="D716" s="170"/>
      <c r="E716" s="171"/>
      <c r="F716" s="171"/>
      <c r="G716" s="171"/>
    </row>
    <row r="717" spans="1:7" s="172" customFormat="1" x14ac:dyDescent="0.2">
      <c r="A717" s="168"/>
      <c r="B717" s="92"/>
      <c r="C717" s="169"/>
      <c r="D717" s="170"/>
      <c r="E717" s="171"/>
      <c r="F717" s="171"/>
      <c r="G717" s="171"/>
    </row>
    <row r="718" spans="1:7" s="172" customFormat="1" x14ac:dyDescent="0.2">
      <c r="A718" s="168"/>
      <c r="B718" s="92"/>
      <c r="C718" s="169"/>
      <c r="D718" s="170"/>
      <c r="E718" s="171"/>
      <c r="F718" s="171"/>
      <c r="G718" s="171"/>
    </row>
    <row r="719" spans="1:7" s="172" customFormat="1" x14ac:dyDescent="0.2">
      <c r="A719" s="168"/>
      <c r="B719" s="92"/>
      <c r="C719" s="169"/>
      <c r="D719" s="170"/>
      <c r="E719" s="171"/>
      <c r="F719" s="171"/>
      <c r="G719" s="171"/>
    </row>
    <row r="720" spans="1:7" s="172" customFormat="1" x14ac:dyDescent="0.2">
      <c r="A720" s="168"/>
      <c r="B720" s="92"/>
      <c r="C720" s="169"/>
      <c r="D720" s="170"/>
      <c r="E720" s="171"/>
      <c r="F720" s="171"/>
      <c r="G720" s="171"/>
    </row>
    <row r="721" spans="1:7" s="172" customFormat="1" x14ac:dyDescent="0.2">
      <c r="A721" s="168"/>
      <c r="B721" s="92"/>
      <c r="C721" s="169"/>
      <c r="D721" s="170"/>
      <c r="E721" s="171"/>
      <c r="F721" s="171"/>
      <c r="G721" s="171"/>
    </row>
    <row r="722" spans="1:7" s="172" customFormat="1" x14ac:dyDescent="0.2">
      <c r="A722" s="168"/>
      <c r="B722" s="92"/>
      <c r="C722" s="169"/>
      <c r="D722" s="170"/>
      <c r="E722" s="171"/>
      <c r="F722" s="171"/>
      <c r="G722" s="171"/>
    </row>
    <row r="723" spans="1:7" s="172" customFormat="1" x14ac:dyDescent="0.2">
      <c r="A723" s="168"/>
      <c r="B723" s="92"/>
      <c r="C723" s="169"/>
      <c r="D723" s="170"/>
      <c r="E723" s="171"/>
      <c r="F723" s="171"/>
      <c r="G723" s="171"/>
    </row>
    <row r="724" spans="1:7" s="172" customFormat="1" x14ac:dyDescent="0.2">
      <c r="A724" s="168"/>
      <c r="B724" s="92"/>
      <c r="C724" s="169"/>
      <c r="D724" s="170"/>
      <c r="E724" s="171"/>
      <c r="F724" s="171"/>
      <c r="G724" s="171"/>
    </row>
    <row r="725" spans="1:7" s="172" customFormat="1" x14ac:dyDescent="0.2">
      <c r="A725" s="168"/>
      <c r="B725" s="92"/>
      <c r="C725" s="169"/>
      <c r="D725" s="170"/>
      <c r="E725" s="171"/>
      <c r="F725" s="171"/>
      <c r="G725" s="171"/>
    </row>
    <row r="726" spans="1:7" s="172" customFormat="1" x14ac:dyDescent="0.2">
      <c r="A726" s="168"/>
      <c r="B726" s="92"/>
      <c r="C726" s="169"/>
      <c r="D726" s="170"/>
      <c r="E726" s="171"/>
      <c r="F726" s="171"/>
      <c r="G726" s="171"/>
    </row>
    <row r="727" spans="1:7" s="172" customFormat="1" x14ac:dyDescent="0.2">
      <c r="A727" s="168"/>
      <c r="B727" s="92"/>
      <c r="C727" s="169"/>
      <c r="D727" s="170"/>
      <c r="E727" s="171"/>
      <c r="F727" s="171"/>
      <c r="G727" s="171"/>
    </row>
    <row r="728" spans="1:7" s="172" customFormat="1" x14ac:dyDescent="0.2">
      <c r="A728" s="168"/>
      <c r="B728" s="92"/>
      <c r="C728" s="169"/>
      <c r="D728" s="170"/>
      <c r="E728" s="171"/>
      <c r="F728" s="171"/>
      <c r="G728" s="171"/>
    </row>
    <row r="729" spans="1:7" s="172" customFormat="1" x14ac:dyDescent="0.2">
      <c r="A729" s="168"/>
      <c r="B729" s="92"/>
      <c r="C729" s="169"/>
      <c r="D729" s="170"/>
      <c r="E729" s="171"/>
      <c r="F729" s="171"/>
      <c r="G729" s="171"/>
    </row>
    <row r="730" spans="1:7" s="172" customFormat="1" x14ac:dyDescent="0.2">
      <c r="A730" s="168"/>
      <c r="B730" s="92"/>
      <c r="C730" s="169"/>
      <c r="D730" s="170"/>
      <c r="E730" s="171"/>
      <c r="F730" s="171"/>
      <c r="G730" s="171"/>
    </row>
    <row r="731" spans="1:7" s="172" customFormat="1" x14ac:dyDescent="0.2">
      <c r="A731" s="168"/>
      <c r="B731" s="92"/>
      <c r="C731" s="169"/>
      <c r="D731" s="170"/>
      <c r="E731" s="171"/>
      <c r="F731" s="171"/>
      <c r="G731" s="171"/>
    </row>
    <row r="732" spans="1:7" s="172" customFormat="1" x14ac:dyDescent="0.2">
      <c r="A732" s="168"/>
      <c r="B732" s="92"/>
      <c r="C732" s="169"/>
      <c r="D732" s="170"/>
      <c r="E732" s="171"/>
      <c r="F732" s="171"/>
      <c r="G732" s="171"/>
    </row>
    <row r="733" spans="1:7" s="172" customFormat="1" x14ac:dyDescent="0.2">
      <c r="A733" s="168"/>
      <c r="B733" s="92"/>
      <c r="C733" s="169"/>
      <c r="D733" s="170"/>
      <c r="E733" s="171"/>
      <c r="F733" s="171"/>
      <c r="G733" s="171"/>
    </row>
    <row r="734" spans="1:7" s="172" customFormat="1" x14ac:dyDescent="0.2">
      <c r="A734" s="168"/>
      <c r="B734" s="92"/>
      <c r="C734" s="169"/>
      <c r="D734" s="170"/>
      <c r="E734" s="171"/>
      <c r="F734" s="171"/>
      <c r="G734" s="171"/>
    </row>
    <row r="735" spans="1:7" s="172" customFormat="1" x14ac:dyDescent="0.2">
      <c r="A735" s="168"/>
      <c r="B735" s="92"/>
      <c r="C735" s="169"/>
      <c r="D735" s="170"/>
      <c r="E735" s="171"/>
      <c r="F735" s="171"/>
      <c r="G735" s="171"/>
    </row>
    <row r="736" spans="1:7" s="172" customFormat="1" x14ac:dyDescent="0.2">
      <c r="A736" s="168"/>
      <c r="B736" s="92"/>
      <c r="C736" s="169"/>
      <c r="D736" s="170"/>
      <c r="E736" s="171"/>
      <c r="F736" s="171"/>
      <c r="G736" s="171"/>
    </row>
    <row r="737" spans="1:7" s="172" customFormat="1" x14ac:dyDescent="0.2">
      <c r="A737" s="168"/>
      <c r="B737" s="92"/>
      <c r="C737" s="169"/>
      <c r="D737" s="170"/>
      <c r="E737" s="171"/>
      <c r="F737" s="171"/>
      <c r="G737" s="171"/>
    </row>
    <row r="738" spans="1:7" s="172" customFormat="1" x14ac:dyDescent="0.2">
      <c r="A738" s="168"/>
      <c r="B738" s="92"/>
      <c r="C738" s="169"/>
      <c r="D738" s="170"/>
      <c r="E738" s="171"/>
      <c r="F738" s="171"/>
      <c r="G738" s="171"/>
    </row>
    <row r="739" spans="1:7" s="172" customFormat="1" x14ac:dyDescent="0.2">
      <c r="A739" s="168"/>
      <c r="B739" s="92"/>
      <c r="C739" s="169"/>
      <c r="D739" s="170"/>
      <c r="E739" s="171"/>
      <c r="F739" s="171"/>
      <c r="G739" s="171"/>
    </row>
    <row r="740" spans="1:7" s="172" customFormat="1" x14ac:dyDescent="0.2">
      <c r="A740" s="168"/>
      <c r="B740" s="92"/>
      <c r="C740" s="169"/>
      <c r="D740" s="170"/>
      <c r="E740" s="171"/>
      <c r="F740" s="171"/>
      <c r="G740" s="171"/>
    </row>
    <row r="741" spans="1:7" s="172" customFormat="1" x14ac:dyDescent="0.2">
      <c r="A741" s="168"/>
      <c r="B741" s="92"/>
      <c r="C741" s="169"/>
      <c r="D741" s="170"/>
      <c r="E741" s="171"/>
      <c r="F741" s="171"/>
      <c r="G741" s="171"/>
    </row>
    <row r="742" spans="1:7" s="172" customFormat="1" x14ac:dyDescent="0.2">
      <c r="A742" s="168"/>
      <c r="B742" s="92"/>
      <c r="C742" s="169"/>
      <c r="D742" s="170"/>
      <c r="E742" s="171"/>
      <c r="F742" s="171"/>
      <c r="G742" s="171"/>
    </row>
    <row r="743" spans="1:7" s="172" customFormat="1" x14ac:dyDescent="0.2">
      <c r="A743" s="168"/>
      <c r="B743" s="92"/>
      <c r="C743" s="169"/>
      <c r="D743" s="170"/>
      <c r="E743" s="171"/>
      <c r="F743" s="171"/>
      <c r="G743" s="171"/>
    </row>
    <row r="744" spans="1:7" s="172" customFormat="1" x14ac:dyDescent="0.2">
      <c r="A744" s="168"/>
      <c r="B744" s="92"/>
      <c r="C744" s="169"/>
      <c r="D744" s="170"/>
      <c r="E744" s="171"/>
      <c r="F744" s="171"/>
      <c r="G744" s="171"/>
    </row>
    <row r="745" spans="1:7" s="172" customFormat="1" x14ac:dyDescent="0.2">
      <c r="A745" s="168"/>
      <c r="B745" s="92"/>
      <c r="C745" s="169"/>
      <c r="D745" s="170"/>
      <c r="E745" s="171"/>
      <c r="F745" s="171"/>
      <c r="G745" s="171"/>
    </row>
    <row r="746" spans="1:7" s="172" customFormat="1" x14ac:dyDescent="0.2">
      <c r="A746" s="168"/>
      <c r="B746" s="92"/>
      <c r="C746" s="169"/>
      <c r="D746" s="170"/>
      <c r="E746" s="171"/>
      <c r="F746" s="171"/>
      <c r="G746" s="171"/>
    </row>
    <row r="747" spans="1:7" s="172" customFormat="1" x14ac:dyDescent="0.2">
      <c r="A747" s="168"/>
      <c r="B747" s="92"/>
      <c r="C747" s="169"/>
      <c r="D747" s="170"/>
      <c r="E747" s="171"/>
      <c r="F747" s="171"/>
      <c r="G747" s="171"/>
    </row>
    <row r="748" spans="1:7" s="172" customFormat="1" x14ac:dyDescent="0.2">
      <c r="A748" s="168"/>
      <c r="B748" s="92"/>
      <c r="C748" s="169"/>
      <c r="D748" s="170"/>
      <c r="E748" s="171"/>
      <c r="F748" s="171"/>
      <c r="G748" s="171"/>
    </row>
    <row r="749" spans="1:7" s="172" customFormat="1" x14ac:dyDescent="0.2">
      <c r="A749" s="168"/>
      <c r="B749" s="92"/>
      <c r="C749" s="169"/>
      <c r="D749" s="170"/>
      <c r="E749" s="171"/>
      <c r="F749" s="171"/>
      <c r="G749" s="171"/>
    </row>
    <row r="750" spans="1:7" s="172" customFormat="1" x14ac:dyDescent="0.2">
      <c r="A750" s="168"/>
      <c r="B750" s="92"/>
      <c r="C750" s="169"/>
      <c r="D750" s="170"/>
      <c r="E750" s="171"/>
      <c r="F750" s="171"/>
      <c r="G750" s="171"/>
    </row>
    <row r="751" spans="1:7" s="172" customFormat="1" x14ac:dyDescent="0.2">
      <c r="A751" s="168"/>
      <c r="B751" s="92"/>
      <c r="C751" s="169"/>
      <c r="D751" s="170"/>
      <c r="E751" s="171"/>
      <c r="F751" s="171"/>
      <c r="G751" s="171"/>
    </row>
    <row r="752" spans="1:7" s="172" customFormat="1" x14ac:dyDescent="0.2">
      <c r="A752" s="168"/>
      <c r="B752" s="92"/>
      <c r="C752" s="169"/>
      <c r="D752" s="170"/>
      <c r="E752" s="171"/>
      <c r="F752" s="171"/>
      <c r="G752" s="171"/>
    </row>
    <row r="753" spans="1:7" s="172" customFormat="1" x14ac:dyDescent="0.2">
      <c r="A753" s="168"/>
      <c r="B753" s="92"/>
      <c r="C753" s="169"/>
      <c r="D753" s="170"/>
      <c r="E753" s="171"/>
      <c r="F753" s="171"/>
      <c r="G753" s="171"/>
    </row>
    <row r="754" spans="1:7" s="172" customFormat="1" x14ac:dyDescent="0.2">
      <c r="A754" s="168"/>
      <c r="B754" s="92"/>
      <c r="C754" s="169"/>
      <c r="D754" s="170"/>
      <c r="E754" s="171"/>
      <c r="F754" s="171"/>
      <c r="G754" s="171"/>
    </row>
    <row r="755" spans="1:7" s="172" customFormat="1" x14ac:dyDescent="0.2">
      <c r="A755" s="168"/>
      <c r="B755" s="92"/>
      <c r="C755" s="169"/>
      <c r="D755" s="170"/>
      <c r="E755" s="171"/>
      <c r="F755" s="171"/>
      <c r="G755" s="171"/>
    </row>
    <row r="756" spans="1:7" s="172" customFormat="1" x14ac:dyDescent="0.2">
      <c r="A756" s="168"/>
      <c r="B756" s="92"/>
      <c r="C756" s="169"/>
      <c r="D756" s="170"/>
      <c r="E756" s="171"/>
      <c r="F756" s="171"/>
      <c r="G756" s="171"/>
    </row>
    <row r="757" spans="1:7" s="172" customFormat="1" x14ac:dyDescent="0.2">
      <c r="A757" s="168"/>
      <c r="B757" s="92"/>
      <c r="C757" s="169"/>
      <c r="D757" s="170"/>
      <c r="E757" s="171"/>
      <c r="F757" s="171"/>
      <c r="G757" s="171"/>
    </row>
    <row r="758" spans="1:7" s="172" customFormat="1" x14ac:dyDescent="0.2">
      <c r="A758" s="168"/>
      <c r="B758" s="92"/>
      <c r="C758" s="169"/>
      <c r="D758" s="170"/>
      <c r="E758" s="171"/>
      <c r="F758" s="171"/>
      <c r="G758" s="171"/>
    </row>
    <row r="759" spans="1:7" s="172" customFormat="1" x14ac:dyDescent="0.2">
      <c r="A759" s="168"/>
      <c r="B759" s="92"/>
      <c r="C759" s="169"/>
      <c r="D759" s="170"/>
      <c r="E759" s="171"/>
      <c r="F759" s="171"/>
      <c r="G759" s="171"/>
    </row>
    <row r="760" spans="1:7" s="172" customFormat="1" x14ac:dyDescent="0.2">
      <c r="A760" s="168"/>
      <c r="B760" s="92"/>
      <c r="C760" s="169"/>
      <c r="D760" s="170"/>
      <c r="E760" s="171"/>
      <c r="F760" s="171"/>
      <c r="G760" s="171"/>
    </row>
    <row r="761" spans="1:7" s="172" customFormat="1" x14ac:dyDescent="0.2">
      <c r="A761" s="168"/>
      <c r="B761" s="92"/>
      <c r="C761" s="169"/>
      <c r="D761" s="170"/>
      <c r="E761" s="171"/>
      <c r="F761" s="171"/>
      <c r="G761" s="171"/>
    </row>
    <row r="762" spans="1:7" s="172" customFormat="1" x14ac:dyDescent="0.2">
      <c r="A762" s="168"/>
      <c r="B762" s="92"/>
      <c r="C762" s="169"/>
      <c r="D762" s="170"/>
      <c r="E762" s="171"/>
      <c r="F762" s="171"/>
      <c r="G762" s="171"/>
    </row>
    <row r="763" spans="1:7" s="172" customFormat="1" x14ac:dyDescent="0.2">
      <c r="A763" s="168"/>
      <c r="B763" s="92"/>
      <c r="C763" s="169"/>
      <c r="D763" s="170"/>
      <c r="E763" s="171"/>
      <c r="F763" s="171"/>
      <c r="G763" s="171"/>
    </row>
    <row r="764" spans="1:7" s="172" customFormat="1" x14ac:dyDescent="0.2">
      <c r="A764" s="168"/>
      <c r="B764" s="92"/>
      <c r="C764" s="169"/>
      <c r="D764" s="170"/>
      <c r="E764" s="171"/>
      <c r="F764" s="171"/>
      <c r="G764" s="171"/>
    </row>
    <row r="765" spans="1:7" s="172" customFormat="1" x14ac:dyDescent="0.2">
      <c r="A765" s="168"/>
      <c r="B765" s="92"/>
      <c r="C765" s="169"/>
      <c r="D765" s="170"/>
      <c r="E765" s="171"/>
      <c r="F765" s="171"/>
      <c r="G765" s="171"/>
    </row>
    <row r="766" spans="1:7" s="172" customFormat="1" x14ac:dyDescent="0.2">
      <c r="A766" s="168"/>
      <c r="B766" s="92"/>
      <c r="C766" s="169"/>
      <c r="D766" s="170"/>
      <c r="E766" s="171"/>
      <c r="F766" s="171"/>
      <c r="G766" s="171"/>
    </row>
    <row r="767" spans="1:7" s="172" customFormat="1" x14ac:dyDescent="0.2">
      <c r="A767" s="168"/>
      <c r="B767" s="92"/>
      <c r="C767" s="169"/>
      <c r="D767" s="170"/>
      <c r="E767" s="171"/>
      <c r="F767" s="171"/>
      <c r="G767" s="171"/>
    </row>
    <row r="768" spans="1:7" s="172" customFormat="1" x14ac:dyDescent="0.2">
      <c r="A768" s="168"/>
      <c r="B768" s="92"/>
      <c r="C768" s="169"/>
      <c r="D768" s="170"/>
      <c r="E768" s="171"/>
      <c r="F768" s="171"/>
      <c r="G768" s="171"/>
    </row>
    <row r="769" spans="1:7" s="172" customFormat="1" x14ac:dyDescent="0.2">
      <c r="A769" s="168"/>
      <c r="B769" s="92"/>
      <c r="C769" s="169"/>
      <c r="D769" s="170"/>
      <c r="E769" s="171"/>
      <c r="F769" s="171"/>
      <c r="G769" s="171"/>
    </row>
  </sheetData>
  <sheetProtection algorithmName="SHA-512" hashValue="e4JbohPE5HtMHzPfC0ew7HG69hlKs5aRH1ODn++UuOSVUwdm3aPHo9Gg9nJtoR8zEacnXtE0V8zyEJmTHvCBpQ==" saltValue="JEjbSVwMD5/2m8U7o8WOaw==" spinCount="100000" sheet="1" selectLockedCells="1"/>
  <mergeCells count="23">
    <mergeCell ref="A3:C3"/>
    <mergeCell ref="A2:C2"/>
    <mergeCell ref="A1:G1"/>
    <mergeCell ref="B11:B12"/>
    <mergeCell ref="A6:G6"/>
    <mergeCell ref="C11:C12"/>
    <mergeCell ref="A11:A12"/>
    <mergeCell ref="D7:E7"/>
    <mergeCell ref="D8:G8"/>
    <mergeCell ref="G11:G12"/>
    <mergeCell ref="D11:D12"/>
    <mergeCell ref="E11:F11"/>
    <mergeCell ref="A5:G5"/>
    <mergeCell ref="A9:G9"/>
    <mergeCell ref="E2:F2"/>
    <mergeCell ref="E3:F3"/>
    <mergeCell ref="E4:F4"/>
    <mergeCell ref="A4:C4"/>
    <mergeCell ref="B515:D515"/>
    <mergeCell ref="B514:D514"/>
    <mergeCell ref="B248:D248"/>
    <mergeCell ref="B470:D470"/>
    <mergeCell ref="B513:D513"/>
  </mergeCells>
  <phoneticPr fontId="26" type="noConversion"/>
  <conditionalFormatting sqref="B422 B137:B138 F40:F50 B40:B50 B403:B408 F200 B200:B202 B400:B401 F257:F284 B257:B284 B122:B128 F122:F128 B14 F251:F255 B223:B255 B290:B347 B374:B389">
    <cfRule type="containsText" dxfId="88" priority="1112" stopIfTrue="1" operator="containsText" text="x,xx">
      <formula>NOT(ISERROR(SEARCH("x,xx",B14)))</formula>
    </cfRule>
  </conditionalFormatting>
  <conditionalFormatting sqref="B10">
    <cfRule type="containsText" dxfId="87" priority="1091" stopIfTrue="1" operator="containsText" text="x,xx">
      <formula>NOT(ISERROR(SEARCH("x,xx",B10)))</formula>
    </cfRule>
  </conditionalFormatting>
  <conditionalFormatting sqref="F10:G10">
    <cfRule type="containsText" dxfId="86" priority="1090" stopIfTrue="1" operator="containsText" text="x,xx">
      <formula>NOT(ISERROR(SEARCH("x,xx",F10)))</formula>
    </cfRule>
  </conditionalFormatting>
  <conditionalFormatting sqref="B423">
    <cfRule type="containsText" dxfId="85" priority="800" stopIfTrue="1" operator="containsText" text="x,xx">
      <formula>NOT(ISERROR(SEARCH("x,xx",B423)))</formula>
    </cfRule>
  </conditionalFormatting>
  <conditionalFormatting sqref="B424">
    <cfRule type="containsText" dxfId="84" priority="799" stopIfTrue="1" operator="containsText" text="x,xx">
      <formula>NOT(ISERROR(SEARCH("x,xx",B424)))</formula>
    </cfRule>
  </conditionalFormatting>
  <conditionalFormatting sqref="B203">
    <cfRule type="containsText" dxfId="83" priority="780" stopIfTrue="1" operator="containsText" text="x,xx">
      <formula>NOT(ISERROR(SEARCH("x,xx",B203)))</formula>
    </cfRule>
  </conditionalFormatting>
  <conditionalFormatting sqref="B205">
    <cfRule type="containsText" dxfId="82" priority="779" stopIfTrue="1" operator="containsText" text="x,xx">
      <formula>NOT(ISERROR(SEARCH("x,xx",B205)))</formula>
    </cfRule>
  </conditionalFormatting>
  <conditionalFormatting sqref="B204 F204">
    <cfRule type="containsText" dxfId="81" priority="778" stopIfTrue="1" operator="containsText" text="x,xx">
      <formula>NOT(ISERROR(SEARCH("x,xx",B204)))</formula>
    </cfRule>
  </conditionalFormatting>
  <conditionalFormatting sqref="B206:B221 F206:F221">
    <cfRule type="containsText" dxfId="80" priority="777" stopIfTrue="1" operator="containsText" text="x,xx">
      <formula>NOT(ISERROR(SEARCH("x,xx",B206)))</formula>
    </cfRule>
  </conditionalFormatting>
  <conditionalFormatting sqref="B222">
    <cfRule type="containsText" dxfId="79" priority="776" stopIfTrue="1" operator="containsText" text="x,xx">
      <formula>NOT(ISERROR(SEARCH("x,xx",B222)))</formula>
    </cfRule>
  </conditionalFormatting>
  <conditionalFormatting sqref="F223:F230 F232:F250">
    <cfRule type="containsText" dxfId="78" priority="775" stopIfTrue="1" operator="containsText" text="x,xx">
      <formula>NOT(ISERROR(SEARCH("x,xx",F223)))</formula>
    </cfRule>
  </conditionalFormatting>
  <conditionalFormatting sqref="B285">
    <cfRule type="containsText" dxfId="77" priority="774" stopIfTrue="1" operator="containsText" text="x,xx">
      <formula>NOT(ISERROR(SEARCH("x,xx",B285)))</formula>
    </cfRule>
  </conditionalFormatting>
  <conditionalFormatting sqref="B286:B287">
    <cfRule type="containsText" dxfId="76" priority="771" stopIfTrue="1" operator="containsText" text="x,xx">
      <formula>NOT(ISERROR(SEARCH("x,xx",B286)))</formula>
    </cfRule>
  </conditionalFormatting>
  <conditionalFormatting sqref="B288:B289">
    <cfRule type="containsText" dxfId="75" priority="770" stopIfTrue="1" operator="containsText" text="x,xx">
      <formula>NOT(ISERROR(SEARCH("x,xx",B288)))</formula>
    </cfRule>
  </conditionalFormatting>
  <conditionalFormatting sqref="B373">
    <cfRule type="containsText" dxfId="74" priority="761" stopIfTrue="1" operator="containsText" text="x,xx">
      <formula>NOT(ISERROR(SEARCH("x,xx",B373)))</formula>
    </cfRule>
  </conditionalFormatting>
  <conditionalFormatting sqref="B348">
    <cfRule type="containsText" dxfId="73" priority="767" stopIfTrue="1" operator="containsText" text="x,xx">
      <formula>NOT(ISERROR(SEARCH("x,xx",B348)))</formula>
    </cfRule>
  </conditionalFormatting>
  <conditionalFormatting sqref="B349:B364">
    <cfRule type="containsText" dxfId="72" priority="766" stopIfTrue="1" operator="containsText" text="x,xx">
      <formula>NOT(ISERROR(SEARCH("x,xx",B349)))</formula>
    </cfRule>
  </conditionalFormatting>
  <conditionalFormatting sqref="B365">
    <cfRule type="containsText" dxfId="71" priority="764" stopIfTrue="1" operator="containsText" text="x,xx">
      <formula>NOT(ISERROR(SEARCH("x,xx",B365)))</formula>
    </cfRule>
  </conditionalFormatting>
  <conditionalFormatting sqref="B366:B372">
    <cfRule type="containsText" dxfId="70" priority="763" stopIfTrue="1" operator="containsText" text="x,xx">
      <formula>NOT(ISERROR(SEARCH("x,xx",B366)))</formula>
    </cfRule>
  </conditionalFormatting>
  <conditionalFormatting sqref="B417:B421">
    <cfRule type="containsText" dxfId="69" priority="747" stopIfTrue="1" operator="containsText" text="x,xx">
      <formula>NOT(ISERROR(SEARCH("x,xx",B417)))</formula>
    </cfRule>
  </conditionalFormatting>
  <conditionalFormatting sqref="B402">
    <cfRule type="containsText" dxfId="68" priority="752" stopIfTrue="1" operator="containsText" text="x,xx">
      <formula>NOT(ISERROR(SEARCH("x,xx",B402)))</formula>
    </cfRule>
  </conditionalFormatting>
  <conditionalFormatting sqref="B416">
    <cfRule type="containsText" dxfId="67" priority="748" stopIfTrue="1" operator="containsText" text="x,xx">
      <formula>NOT(ISERROR(SEARCH("x,xx",B416)))</formula>
    </cfRule>
  </conditionalFormatting>
  <conditionalFormatting sqref="B391:B398">
    <cfRule type="containsText" dxfId="66" priority="755" stopIfTrue="1" operator="containsText" text="x,xx">
      <formula>NOT(ISERROR(SEARCH("x,xx",B391)))</formula>
    </cfRule>
  </conditionalFormatting>
  <conditionalFormatting sqref="B390">
    <cfRule type="containsText" dxfId="65" priority="751" stopIfTrue="1" operator="containsText" text="x,xx">
      <formula>NOT(ISERROR(SEARCH("x,xx",B390)))</formula>
    </cfRule>
  </conditionalFormatting>
  <conditionalFormatting sqref="B409">
    <cfRule type="containsText" dxfId="64" priority="750" stopIfTrue="1" operator="containsText" text="x,xx">
      <formula>NOT(ISERROR(SEARCH("x,xx",B409)))</formula>
    </cfRule>
  </conditionalFormatting>
  <conditionalFormatting sqref="B410:B415">
    <cfRule type="containsText" dxfId="63" priority="749" stopIfTrue="1" operator="containsText" text="x,xx">
      <formula>NOT(ISERROR(SEARCH("x,xx",B410)))</formula>
    </cfRule>
  </conditionalFormatting>
  <conditionalFormatting sqref="B15:B16 F15:F16">
    <cfRule type="containsText" dxfId="62" priority="746" stopIfTrue="1" operator="containsText" text="x,xx">
      <formula>NOT(ISERROR(SEARCH("x,xx",B15)))</formula>
    </cfRule>
  </conditionalFormatting>
  <conditionalFormatting sqref="B23 F20:F27 B27 F52">
    <cfRule type="containsText" dxfId="61" priority="744" stopIfTrue="1" operator="containsText" text="x,xx">
      <formula>NOT(ISERROR(SEARCH("x,xx",B20)))</formula>
    </cfRule>
  </conditionalFormatting>
  <conditionalFormatting sqref="B29 F29">
    <cfRule type="containsText" dxfId="60" priority="740" stopIfTrue="1" operator="containsText" text="x,xx">
      <formula>NOT(ISERROR(SEARCH("x,xx",B29)))</formula>
    </cfRule>
  </conditionalFormatting>
  <conditionalFormatting sqref="B31:B34 F31:F34">
    <cfRule type="containsText" dxfId="59" priority="742" stopIfTrue="1" operator="containsText" text="x,xx">
      <formula>NOT(ISERROR(SEARCH("x,xx",B31)))</formula>
    </cfRule>
  </conditionalFormatting>
  <conditionalFormatting sqref="B36 F36">
    <cfRule type="containsText" dxfId="58" priority="738" stopIfTrue="1" operator="containsText" text="x,xx">
      <formula>NOT(ISERROR(SEARCH("x,xx",B36)))</formula>
    </cfRule>
  </conditionalFormatting>
  <conditionalFormatting sqref="F56:F59 B56:B59">
    <cfRule type="containsText" dxfId="57" priority="731" stopIfTrue="1" operator="containsText" text="x,xx">
      <formula>NOT(ISERROR(SEARCH("x,xx",B56)))</formula>
    </cfRule>
  </conditionalFormatting>
  <conditionalFormatting sqref="B38 F38">
    <cfRule type="containsText" dxfId="56" priority="736" stopIfTrue="1" operator="containsText" text="x,xx">
      <formula>NOT(ISERROR(SEARCH("x,xx",B38)))</formula>
    </cfRule>
  </conditionalFormatting>
  <conditionalFormatting sqref="F67:F81 B67:B81">
    <cfRule type="containsText" dxfId="55" priority="726" stopIfTrue="1" operator="containsText" text="x,xx">
      <formula>NOT(ISERROR(SEARCH("x,xx",B67)))</formula>
    </cfRule>
  </conditionalFormatting>
  <conditionalFormatting sqref="F53:F54 B52:B54">
    <cfRule type="containsText" dxfId="54" priority="733" stopIfTrue="1" operator="containsText" text="x,xx">
      <formula>NOT(ISERROR(SEARCH("x,xx",B52)))</formula>
    </cfRule>
  </conditionalFormatting>
  <conditionalFormatting sqref="F61:F64 B61:B64">
    <cfRule type="containsText" dxfId="53" priority="729" stopIfTrue="1" operator="containsText" text="x,xx">
      <formula>NOT(ISERROR(SEARCH("x,xx",B61)))</formula>
    </cfRule>
  </conditionalFormatting>
  <conditionalFormatting sqref="F110 B110">
    <cfRule type="containsText" dxfId="52" priority="715" stopIfTrue="1" operator="containsText" text="x,xx">
      <formula>NOT(ISERROR(SEARCH("x,xx",B110)))</formula>
    </cfRule>
  </conditionalFormatting>
  <conditionalFormatting sqref="F112:F120 B112:B120">
    <cfRule type="containsText" dxfId="51" priority="713" stopIfTrue="1" operator="containsText" text="x,xx">
      <formula>NOT(ISERROR(SEARCH("x,xx",B112)))</formula>
    </cfRule>
  </conditionalFormatting>
  <conditionalFormatting sqref="F84:F89 B84:B89 B91:B97 F91:F97 F104:F109 B104:B109">
    <cfRule type="containsText" dxfId="50" priority="724" stopIfTrue="1" operator="containsText" text="x,xx">
      <formula>NOT(ISERROR(SEARCH("x,xx",B84)))</formula>
    </cfRule>
  </conditionalFormatting>
  <conditionalFormatting sqref="B99:B102 F99:F102">
    <cfRule type="containsText" dxfId="49" priority="718" stopIfTrue="1" operator="containsText" text="x,xx">
      <formula>NOT(ISERROR(SEARCH("x,xx",B99)))</formula>
    </cfRule>
  </conditionalFormatting>
  <conditionalFormatting sqref="F135:F136 B135:B136">
    <cfRule type="containsText" dxfId="48" priority="706" stopIfTrue="1" operator="containsText" text="x,xx">
      <formula>NOT(ISERROR(SEARCH("x,xx",B135)))</formula>
    </cfRule>
  </conditionalFormatting>
  <conditionalFormatting sqref="F129 B129">
    <cfRule type="containsText" dxfId="47" priority="710" stopIfTrue="1" operator="containsText" text="x,xx">
      <formula>NOT(ISERROR(SEARCH("x,xx",B129)))</formula>
    </cfRule>
  </conditionalFormatting>
  <conditionalFormatting sqref="F131:F132 B131:B132">
    <cfRule type="containsText" dxfId="46" priority="707" stopIfTrue="1" operator="containsText" text="x,xx">
      <formula>NOT(ISERROR(SEARCH("x,xx",B131)))</formula>
    </cfRule>
  </conditionalFormatting>
  <conditionalFormatting sqref="F157:F168 B157:B168">
    <cfRule type="containsText" dxfId="45" priority="674" stopIfTrue="1" operator="containsText" text="x,xx">
      <formula>NOT(ISERROR(SEARCH("x,xx",B157)))</formula>
    </cfRule>
  </conditionalFormatting>
  <conditionalFormatting sqref="F170:F180 B170:B180">
    <cfRule type="containsText" dxfId="44" priority="671" stopIfTrue="1" operator="containsText" text="x,xx">
      <formula>NOT(ISERROR(SEARCH("x,xx",B170)))</formula>
    </cfRule>
  </conditionalFormatting>
  <conditionalFormatting sqref="B134">
    <cfRule type="containsText" dxfId="43" priority="660" stopIfTrue="1" operator="containsText" text="x,xx">
      <formula>NOT(ISERROR(SEARCH("x,xx",B134)))</formula>
    </cfRule>
  </conditionalFormatting>
  <conditionalFormatting sqref="G110">
    <cfRule type="containsText" dxfId="42" priority="686" stopIfTrue="1" operator="containsText" text="x,xx">
      <formula>NOT(ISERROR(SEARCH("x,xx",G110)))</formula>
    </cfRule>
  </conditionalFormatting>
  <conditionalFormatting sqref="F140:F155 B140:B155">
    <cfRule type="containsText" dxfId="41" priority="678" stopIfTrue="1" operator="containsText" text="x,xx">
      <formula>NOT(ISERROR(SEARCH("x,xx",B140)))</formula>
    </cfRule>
  </conditionalFormatting>
  <conditionalFormatting sqref="B156">
    <cfRule type="containsText" dxfId="40" priority="663" stopIfTrue="1" operator="containsText" text="x,xx">
      <formula>NOT(ISERROR(SEARCH("x,xx",B156)))</formula>
    </cfRule>
  </conditionalFormatting>
  <conditionalFormatting sqref="F182:F184 B182:B195 F188:F195">
    <cfRule type="containsText" dxfId="39" priority="665" stopIfTrue="1" operator="containsText" text="x,xx">
      <formula>NOT(ISERROR(SEARCH("x,xx",B182)))</formula>
    </cfRule>
  </conditionalFormatting>
  <conditionalFormatting sqref="B121">
    <cfRule type="containsText" dxfId="38" priority="658" stopIfTrue="1" operator="containsText" text="x,xx">
      <formula>NOT(ISERROR(SEARCH("x,xx",B121)))</formula>
    </cfRule>
  </conditionalFormatting>
  <conditionalFormatting sqref="B130">
    <cfRule type="containsText" dxfId="37" priority="659" stopIfTrue="1" operator="containsText" text="x,xx">
      <formula>NOT(ISERROR(SEARCH("x,xx",B130)))</formula>
    </cfRule>
  </conditionalFormatting>
  <conditionalFormatting sqref="B139">
    <cfRule type="containsText" dxfId="36" priority="664" stopIfTrue="1" operator="containsText" text="x,xx">
      <formula>NOT(ISERROR(SEARCH("x,xx",B139)))</formula>
    </cfRule>
  </conditionalFormatting>
  <conditionalFormatting sqref="B169">
    <cfRule type="containsText" dxfId="35" priority="662" stopIfTrue="1" operator="containsText" text="x,xx">
      <formula>NOT(ISERROR(SEARCH("x,xx",B169)))</formula>
    </cfRule>
  </conditionalFormatting>
  <conditionalFormatting sqref="B181">
    <cfRule type="containsText" dxfId="34" priority="661" stopIfTrue="1" operator="containsText" text="x,xx">
      <formula>NOT(ISERROR(SEARCH("x,xx",B181)))</formula>
    </cfRule>
  </conditionalFormatting>
  <conditionalFormatting sqref="B111">
    <cfRule type="containsText" dxfId="33" priority="657" stopIfTrue="1" operator="containsText" text="x,xx">
      <formula>NOT(ISERROR(SEARCH("x,xx",B111)))</formula>
    </cfRule>
  </conditionalFormatting>
  <conditionalFormatting sqref="B65">
    <cfRule type="containsText" dxfId="32" priority="655" stopIfTrue="1" operator="containsText" text="x,xx">
      <formula>NOT(ISERROR(SEARCH("x,xx",B65)))</formula>
    </cfRule>
  </conditionalFormatting>
  <conditionalFormatting sqref="B13">
    <cfRule type="containsText" dxfId="31" priority="654" stopIfTrue="1" operator="containsText" text="x,xx">
      <formula>NOT(ISERROR(SEARCH("x,xx",B13)))</formula>
    </cfRule>
  </conditionalFormatting>
  <conditionalFormatting sqref="F197:F198 B197:B198">
    <cfRule type="containsText" dxfId="30" priority="650" stopIfTrue="1" operator="containsText" text="x,xx">
      <formula>NOT(ISERROR(SEARCH("x,xx",B197)))</formula>
    </cfRule>
  </conditionalFormatting>
  <conditionalFormatting sqref="B196">
    <cfRule type="containsText" dxfId="29" priority="643" stopIfTrue="1" operator="containsText" text="x,xx">
      <formula>NOT(ISERROR(SEARCH("x,xx",B196)))</formula>
    </cfRule>
  </conditionalFormatting>
  <conditionalFormatting sqref="B199">
    <cfRule type="containsText" dxfId="28" priority="642" stopIfTrue="1" operator="containsText" text="x,xx">
      <formula>NOT(ISERROR(SEARCH("x,xx",B199)))</formula>
    </cfRule>
  </conditionalFormatting>
  <conditionalFormatting sqref="F90 B90">
    <cfRule type="containsText" dxfId="27" priority="641" stopIfTrue="1" operator="containsText" text="x,xx">
      <formula>NOT(ISERROR(SEARCH("x,xx",B90)))</formula>
    </cfRule>
  </conditionalFormatting>
  <conditionalFormatting sqref="F98 B98">
    <cfRule type="containsText" dxfId="26" priority="640" stopIfTrue="1" operator="containsText" text="x,xx">
      <formula>NOT(ISERROR(SEARCH("x,xx",B98)))</formula>
    </cfRule>
  </conditionalFormatting>
  <conditionalFormatting sqref="F103 B103">
    <cfRule type="containsText" dxfId="25" priority="639" stopIfTrue="1" operator="containsText" text="x,xx">
      <formula>NOT(ISERROR(SEARCH("x,xx",B103)))</formula>
    </cfRule>
  </conditionalFormatting>
  <conditionalFormatting sqref="B82">
    <cfRule type="containsText" dxfId="24" priority="638" stopIfTrue="1" operator="containsText" text="x,xx">
      <formula>NOT(ISERROR(SEARCH("x,xx",B82)))</formula>
    </cfRule>
  </conditionalFormatting>
  <conditionalFormatting sqref="B66">
    <cfRule type="containsText" dxfId="23" priority="637" stopIfTrue="1" operator="containsText" text="x,xx">
      <formula>NOT(ISERROR(SEARCH("x,xx",B66)))</formula>
    </cfRule>
  </conditionalFormatting>
  <conditionalFormatting sqref="B60">
    <cfRule type="containsText" dxfId="22" priority="636" stopIfTrue="1" operator="containsText" text="x,xx">
      <formula>NOT(ISERROR(SEARCH("x,xx",B60)))</formula>
    </cfRule>
  </conditionalFormatting>
  <conditionalFormatting sqref="B55">
    <cfRule type="containsText" dxfId="21" priority="635" stopIfTrue="1" operator="containsText" text="x,xx">
      <formula>NOT(ISERROR(SEARCH("x,xx",B55)))</formula>
    </cfRule>
  </conditionalFormatting>
  <conditionalFormatting sqref="B51">
    <cfRule type="containsText" dxfId="20" priority="634" stopIfTrue="1" operator="containsText" text="x,xx">
      <formula>NOT(ISERROR(SEARCH("x,xx",B51)))</formula>
    </cfRule>
  </conditionalFormatting>
  <conditionalFormatting sqref="B39">
    <cfRule type="containsText" dxfId="19" priority="633" stopIfTrue="1" operator="containsText" text="x,xx">
      <formula>NOT(ISERROR(SEARCH("x,xx",B39)))</formula>
    </cfRule>
  </conditionalFormatting>
  <conditionalFormatting sqref="B37">
    <cfRule type="containsText" dxfId="18" priority="632" stopIfTrue="1" operator="containsText" text="x,xx">
      <formula>NOT(ISERROR(SEARCH("x,xx",B37)))</formula>
    </cfRule>
  </conditionalFormatting>
  <conditionalFormatting sqref="B35">
    <cfRule type="containsText" dxfId="17" priority="631" stopIfTrue="1" operator="containsText" text="x,xx">
      <formula>NOT(ISERROR(SEARCH("x,xx",B35)))</formula>
    </cfRule>
  </conditionalFormatting>
  <conditionalFormatting sqref="B30">
    <cfRule type="containsText" dxfId="16" priority="630" stopIfTrue="1" operator="containsText" text="x,xx">
      <formula>NOT(ISERROR(SEARCH("x,xx",B30)))</formula>
    </cfRule>
  </conditionalFormatting>
  <conditionalFormatting sqref="B28">
    <cfRule type="containsText" dxfId="15" priority="629" stopIfTrue="1" operator="containsText" text="x,xx">
      <formula>NOT(ISERROR(SEARCH("x,xx",B28)))</formula>
    </cfRule>
  </conditionalFormatting>
  <conditionalFormatting sqref="B18">
    <cfRule type="containsText" dxfId="14" priority="628" stopIfTrue="1" operator="containsText" text="x,xx">
      <formula>NOT(ISERROR(SEARCH("x,xx",B18)))</formula>
    </cfRule>
  </conditionalFormatting>
  <conditionalFormatting sqref="B17 F17">
    <cfRule type="containsText" dxfId="13" priority="625" stopIfTrue="1" operator="containsText" text="x,xx">
      <formula>NOT(ISERROR(SEARCH("x,xx",B17)))</formula>
    </cfRule>
  </conditionalFormatting>
  <conditionalFormatting sqref="F83 B83">
    <cfRule type="containsText" dxfId="12" priority="624" stopIfTrue="1" operator="containsText" text="x,xx">
      <formula>NOT(ISERROR(SEARCH("x,xx",B83)))</formula>
    </cfRule>
  </conditionalFormatting>
  <conditionalFormatting sqref="B256">
    <cfRule type="containsText" dxfId="11" priority="36" stopIfTrue="1" operator="containsText" text="x,xx">
      <formula>NOT(ISERROR(SEARCH("x,xx",B256)))</formula>
    </cfRule>
  </conditionalFormatting>
  <conditionalFormatting sqref="B399">
    <cfRule type="containsText" dxfId="10" priority="35" stopIfTrue="1" operator="containsText" text="x,xx">
      <formula>NOT(ISERROR(SEARCH("x,xx",B399)))</formula>
    </cfRule>
  </conditionalFormatting>
  <conditionalFormatting sqref="F292">
    <cfRule type="containsText" dxfId="9" priority="34" stopIfTrue="1" operator="containsText" text="x,xx">
      <formula>NOT(ISERROR(SEARCH("x,xx",F292)))</formula>
    </cfRule>
  </conditionalFormatting>
  <conditionalFormatting sqref="F322">
    <cfRule type="containsText" dxfId="8" priority="33" stopIfTrue="1" operator="containsText" text="x,xx">
      <formula>NOT(ISERROR(SEARCH("x,xx",F322)))</formula>
    </cfRule>
  </conditionalFormatting>
  <conditionalFormatting sqref="B19 F19">
    <cfRule type="containsText" dxfId="7" priority="32" stopIfTrue="1" operator="containsText" text="x,xx">
      <formula>NOT(ISERROR(SEARCH("x,xx",B19)))</formula>
    </cfRule>
  </conditionalFormatting>
  <conditionalFormatting sqref="B20">
    <cfRule type="containsText" dxfId="6" priority="31" stopIfTrue="1" operator="containsText" text="x,xx">
      <formula>NOT(ISERROR(SEARCH("x,xx",B20)))</formula>
    </cfRule>
  </conditionalFormatting>
  <conditionalFormatting sqref="B21">
    <cfRule type="containsText" dxfId="5" priority="30" stopIfTrue="1" operator="containsText" text="x,xx">
      <formula>NOT(ISERROR(SEARCH("x,xx",B21)))</formula>
    </cfRule>
  </conditionalFormatting>
  <conditionalFormatting sqref="B22">
    <cfRule type="containsText" dxfId="4" priority="29" stopIfTrue="1" operator="containsText" text="x,xx">
      <formula>NOT(ISERROR(SEARCH("x,xx",B22)))</formula>
    </cfRule>
  </conditionalFormatting>
  <conditionalFormatting sqref="B24">
    <cfRule type="containsText" dxfId="3" priority="28" stopIfTrue="1" operator="containsText" text="x,xx">
      <formula>NOT(ISERROR(SEARCH("x,xx",B24)))</formula>
    </cfRule>
  </conditionalFormatting>
  <conditionalFormatting sqref="B25">
    <cfRule type="containsText" dxfId="2" priority="27" stopIfTrue="1" operator="containsText" text="x,xx">
      <formula>NOT(ISERROR(SEARCH("x,xx",B25)))</formula>
    </cfRule>
  </conditionalFormatting>
  <conditionalFormatting sqref="B26">
    <cfRule type="containsText" dxfId="1" priority="26" stopIfTrue="1" operator="containsText" text="x,xx">
      <formula>NOT(ISERROR(SEARCH("x,xx",B26)))</formula>
    </cfRule>
  </conditionalFormatting>
  <conditionalFormatting sqref="F133 B133">
    <cfRule type="containsText" dxfId="0" priority="24" stopIfTrue="1" operator="containsText" text="x,xx">
      <formula>NOT(ISERROR(SEARCH("x,xx",B133)))</formula>
    </cfRule>
  </conditionalFormatting>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&amp;G&amp;C&amp;"-,Negrito"&amp;11&amp;K03+000
&amp;K03+054UNIDADE DE ENGENHARIA&amp;R&amp;"-,Negrito"&amp;12&amp;K03+000
&amp;10&amp;K03+054PROCESSO Nº 0000899/2020</oddHeader>
    <oddFooter>&amp;R&amp;"-,Regular"&amp;9&amp;K03+039
                                              Pág. &amp;P/&amp;N</oddFooter>
  </headerFooter>
  <legacyDrawingHF r:id="rId2"/>
  <extLst>
    <ext xmlns:mx="http://schemas.microsoft.com/office/mac/excel/2008/main" uri="{64002731-A6B0-56B0-2670-7721B7C09600}">
      <mx:PLV Mode="0" OnePage="0" WScale="6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13" workbookViewId="0">
      <selection activeCell="D19" sqref="D19"/>
    </sheetView>
  </sheetViews>
  <sheetFormatPr defaultColWidth="8.85546875" defaultRowHeight="12.75" x14ac:dyDescent="0.2"/>
  <cols>
    <col min="1" max="1" width="10.28515625" style="21" customWidth="1"/>
    <col min="2" max="2" width="6.28515625" style="21" customWidth="1"/>
    <col min="3" max="3" width="43.5703125" style="21" customWidth="1"/>
    <col min="4" max="4" width="11.140625" style="21" customWidth="1"/>
    <col min="5" max="6" width="8.85546875" style="21"/>
    <col min="7" max="7" width="31.42578125" style="21" customWidth="1"/>
    <col min="8" max="8" width="8.85546875" style="21"/>
    <col min="9" max="9" width="10.28515625" style="21" customWidth="1"/>
    <col min="10" max="16384" width="8.85546875" style="21"/>
  </cols>
  <sheetData>
    <row r="1" spans="1:8" x14ac:dyDescent="0.2">
      <c r="A1" s="20"/>
      <c r="B1" s="20"/>
      <c r="C1" s="20"/>
      <c r="D1" s="20"/>
      <c r="E1" s="1"/>
    </row>
    <row r="2" spans="1:8" x14ac:dyDescent="0.2">
      <c r="A2" s="20"/>
      <c r="B2" s="20"/>
      <c r="C2" s="20"/>
      <c r="D2" s="20"/>
      <c r="E2" s="1"/>
    </row>
    <row r="3" spans="1:8" x14ac:dyDescent="0.2">
      <c r="A3" s="20"/>
      <c r="B3" s="20"/>
      <c r="C3" s="20"/>
      <c r="D3" s="20"/>
      <c r="E3" s="1"/>
    </row>
    <row r="4" spans="1:8" ht="12.75" customHeight="1" x14ac:dyDescent="0.2">
      <c r="A4" s="22"/>
      <c r="B4" s="220" t="s">
        <v>48</v>
      </c>
      <c r="C4" s="220"/>
      <c r="D4" s="220"/>
      <c r="E4" s="1"/>
    </row>
    <row r="5" spans="1:8" s="25" customFormat="1" ht="13.5" thickBot="1" x14ac:dyDescent="0.25">
      <c r="A5" s="24"/>
      <c r="B5" s="24"/>
      <c r="C5" s="24"/>
      <c r="D5" s="24"/>
      <c r="E5" s="24"/>
    </row>
    <row r="6" spans="1:8" ht="15" x14ac:dyDescent="0.2">
      <c r="A6" s="2"/>
      <c r="B6" s="71"/>
      <c r="C6" s="72" t="s">
        <v>23</v>
      </c>
      <c r="D6" s="72"/>
      <c r="E6" s="2"/>
      <c r="F6" s="221" t="s">
        <v>47</v>
      </c>
      <c r="G6" s="221"/>
      <c r="H6" s="221"/>
    </row>
    <row r="7" spans="1:8" ht="15" x14ac:dyDescent="0.2">
      <c r="A7" s="1"/>
      <c r="B7" s="53">
        <v>1</v>
      </c>
      <c r="C7" s="57" t="s">
        <v>24</v>
      </c>
      <c r="D7" s="58">
        <v>3.5000000000000003E-2</v>
      </c>
      <c r="E7" s="1"/>
      <c r="F7" s="30" t="s">
        <v>38</v>
      </c>
      <c r="G7" s="30"/>
      <c r="H7" s="30"/>
    </row>
    <row r="8" spans="1:8" ht="15" x14ac:dyDescent="0.2">
      <c r="A8" s="1"/>
      <c r="B8" s="53">
        <v>2</v>
      </c>
      <c r="C8" s="57" t="s">
        <v>25</v>
      </c>
      <c r="D8" s="58">
        <v>8.9999999999999993E-3</v>
      </c>
      <c r="E8" s="1"/>
      <c r="F8" s="30" t="s">
        <v>39</v>
      </c>
      <c r="G8" s="30"/>
      <c r="H8" s="30"/>
    </row>
    <row r="9" spans="1:8" ht="15" x14ac:dyDescent="0.2">
      <c r="A9" s="1"/>
      <c r="B9" s="65">
        <v>3</v>
      </c>
      <c r="C9" s="69" t="s">
        <v>26</v>
      </c>
      <c r="D9" s="70">
        <v>1.26E-2</v>
      </c>
      <c r="E9" s="1"/>
      <c r="F9" s="30" t="s">
        <v>40</v>
      </c>
      <c r="G9" s="30"/>
      <c r="H9" s="30"/>
    </row>
    <row r="10" spans="1:8" ht="15" x14ac:dyDescent="0.2">
      <c r="A10" s="1"/>
      <c r="B10" s="53"/>
      <c r="C10" s="57"/>
      <c r="D10" s="73"/>
      <c r="E10" s="1"/>
      <c r="F10" s="30" t="s">
        <v>41</v>
      </c>
      <c r="G10" s="30"/>
      <c r="H10" s="30"/>
    </row>
    <row r="11" spans="1:8" ht="15" x14ac:dyDescent="0.2">
      <c r="A11" s="1"/>
      <c r="B11" s="59">
        <v>4</v>
      </c>
      <c r="C11" s="60" t="s">
        <v>27</v>
      </c>
      <c r="D11" s="61">
        <v>7.0000000000000007E-2</v>
      </c>
      <c r="E11" s="1"/>
      <c r="F11" s="30" t="s">
        <v>42</v>
      </c>
      <c r="G11" s="30"/>
      <c r="H11" s="30"/>
    </row>
    <row r="12" spans="1:8" ht="15" x14ac:dyDescent="0.2">
      <c r="A12" s="1"/>
      <c r="B12" s="56"/>
      <c r="C12" s="57"/>
      <c r="D12" s="73"/>
      <c r="E12" s="1"/>
      <c r="F12" s="31" t="s">
        <v>43</v>
      </c>
      <c r="G12" s="31"/>
      <c r="H12" s="31"/>
    </row>
    <row r="13" spans="1:8" x14ac:dyDescent="0.2">
      <c r="A13" s="1"/>
      <c r="B13" s="50">
        <v>5</v>
      </c>
      <c r="C13" s="51" t="s">
        <v>28</v>
      </c>
      <c r="D13" s="68">
        <f>SUM(D14:D17)</f>
        <v>8.6499999999999994E-2</v>
      </c>
      <c r="E13" s="1"/>
      <c r="F13" s="32"/>
      <c r="G13" s="32"/>
      <c r="H13" s="32"/>
    </row>
    <row r="14" spans="1:8" ht="14.1" customHeight="1" x14ac:dyDescent="0.2">
      <c r="A14" s="1"/>
      <c r="B14" s="62" t="s">
        <v>29</v>
      </c>
      <c r="C14" s="63" t="s">
        <v>30</v>
      </c>
      <c r="D14" s="64">
        <v>0.03</v>
      </c>
      <c r="E14" s="1"/>
      <c r="F14" s="33"/>
      <c r="G14" s="26"/>
      <c r="H14" s="26"/>
    </row>
    <row r="15" spans="1:8" x14ac:dyDescent="0.2">
      <c r="A15" s="1"/>
      <c r="B15" s="53" t="s">
        <v>31</v>
      </c>
      <c r="C15" s="54" t="s">
        <v>32</v>
      </c>
      <c r="D15" s="55">
        <v>6.4999999999999997E-3</v>
      </c>
      <c r="E15" s="1"/>
      <c r="F15" s="26"/>
      <c r="G15" s="26"/>
      <c r="H15" s="26"/>
    </row>
    <row r="16" spans="1:8" x14ac:dyDescent="0.2">
      <c r="A16" s="1"/>
      <c r="B16" s="53" t="s">
        <v>33</v>
      </c>
      <c r="C16" s="54" t="s">
        <v>34</v>
      </c>
      <c r="D16" s="55">
        <v>0.03</v>
      </c>
      <c r="E16" s="1"/>
      <c r="F16" s="26"/>
      <c r="G16" s="26"/>
      <c r="H16" s="26"/>
    </row>
    <row r="17" spans="1:10" x14ac:dyDescent="0.2">
      <c r="A17" s="1"/>
      <c r="B17" s="65" t="s">
        <v>35</v>
      </c>
      <c r="C17" s="66" t="s">
        <v>36</v>
      </c>
      <c r="D17" s="67">
        <v>0.02</v>
      </c>
      <c r="E17" s="1"/>
      <c r="F17" s="222"/>
      <c r="G17" s="222"/>
      <c r="H17" s="222"/>
    </row>
    <row r="18" spans="1:10" ht="14.1" customHeight="1" x14ac:dyDescent="0.2">
      <c r="A18" s="1"/>
      <c r="B18" s="53"/>
      <c r="C18" s="54"/>
      <c r="D18" s="74"/>
      <c r="E18" s="1"/>
      <c r="F18" s="221" t="s">
        <v>50</v>
      </c>
      <c r="G18" s="221"/>
      <c r="H18" s="221"/>
    </row>
    <row r="19" spans="1:10" x14ac:dyDescent="0.2">
      <c r="A19" s="3"/>
      <c r="B19" s="50">
        <v>6</v>
      </c>
      <c r="C19" s="51" t="s">
        <v>37</v>
      </c>
      <c r="D19" s="52">
        <v>0.01</v>
      </c>
      <c r="E19" s="3"/>
      <c r="F19" s="223" t="s">
        <v>49</v>
      </c>
      <c r="G19" s="223"/>
      <c r="H19" s="223"/>
    </row>
    <row r="20" spans="1:10" x14ac:dyDescent="0.2">
      <c r="A20" s="3"/>
      <c r="B20" s="226"/>
      <c r="C20" s="226"/>
      <c r="D20" s="226"/>
      <c r="E20" s="4"/>
      <c r="F20" s="224"/>
      <c r="G20" s="224"/>
      <c r="H20" s="224"/>
    </row>
    <row r="21" spans="1:10" ht="13.5" thickBot="1" x14ac:dyDescent="0.25">
      <c r="A21" s="3"/>
      <c r="B21" s="47"/>
      <c r="C21" s="48" t="s">
        <v>45</v>
      </c>
      <c r="D21" s="49">
        <f>(((1+D7+D8+D9)*(1+D19)*(1+D11)/(1-D13))-1)</f>
        <v>0.25</v>
      </c>
      <c r="E21" s="4"/>
      <c r="F21" s="224"/>
      <c r="G21" s="224"/>
      <c r="H21" s="224"/>
    </row>
    <row r="22" spans="1:10" x14ac:dyDescent="0.2">
      <c r="A22" s="3"/>
      <c r="D22" s="23"/>
      <c r="E22" s="5"/>
      <c r="F22" s="224"/>
      <c r="G22" s="224"/>
      <c r="H22" s="224"/>
    </row>
    <row r="23" spans="1:10" ht="13.5" thickBot="1" x14ac:dyDescent="0.25">
      <c r="A23" s="3"/>
      <c r="B23" s="46" t="s">
        <v>46</v>
      </c>
      <c r="C23" s="33"/>
      <c r="D23" s="23"/>
      <c r="E23" s="5"/>
      <c r="F23" s="224"/>
      <c r="G23" s="224"/>
      <c r="H23" s="224"/>
    </row>
    <row r="24" spans="1:10" x14ac:dyDescent="0.2">
      <c r="A24" s="3"/>
      <c r="B24" s="227" t="s">
        <v>52</v>
      </c>
      <c r="C24" s="227"/>
      <c r="D24" s="227"/>
      <c r="E24" s="5"/>
      <c r="F24" s="224"/>
      <c r="G24" s="224"/>
      <c r="H24" s="224"/>
    </row>
    <row r="25" spans="1:10" ht="13.5" thickBot="1" x14ac:dyDescent="0.25">
      <c r="B25" s="228" t="s">
        <v>51</v>
      </c>
      <c r="C25" s="228"/>
      <c r="D25" s="228"/>
      <c r="F25" s="225"/>
      <c r="G25" s="225"/>
      <c r="H25" s="225"/>
    </row>
    <row r="27" spans="1:10" x14ac:dyDescent="0.2">
      <c r="A27" s="33"/>
      <c r="B27" s="33"/>
      <c r="C27" s="33"/>
      <c r="D27" s="33"/>
      <c r="E27" s="38"/>
      <c r="F27" s="38"/>
      <c r="G27" s="38"/>
      <c r="H27" s="38"/>
      <c r="I27" s="38"/>
      <c r="J27" s="26"/>
    </row>
    <row r="28" spans="1:10" x14ac:dyDescent="0.2">
      <c r="A28" s="33"/>
      <c r="B28" s="33"/>
      <c r="C28" s="33"/>
      <c r="D28" s="33"/>
      <c r="E28" s="33"/>
      <c r="F28" s="33"/>
      <c r="G28" s="33"/>
      <c r="H28" s="33"/>
      <c r="I28" s="33"/>
    </row>
    <row r="29" spans="1:10" ht="14.45" customHeight="1" x14ac:dyDescent="0.2">
      <c r="B29" s="33"/>
      <c r="C29" s="33"/>
      <c r="D29" s="33"/>
      <c r="E29" s="27"/>
      <c r="F29" s="33"/>
      <c r="G29" s="33"/>
      <c r="H29" s="33"/>
    </row>
    <row r="30" spans="1:10" ht="15" x14ac:dyDescent="0.2">
      <c r="B30" s="33"/>
      <c r="C30" s="33"/>
      <c r="D30" s="33"/>
      <c r="E30" s="28"/>
      <c r="F30" s="33"/>
      <c r="G30" s="33"/>
      <c r="H30" s="33"/>
    </row>
    <row r="31" spans="1:10" ht="15" x14ac:dyDescent="0.2">
      <c r="B31" s="33"/>
      <c r="C31" s="33"/>
      <c r="D31" s="33"/>
      <c r="E31" s="28"/>
      <c r="F31" s="33"/>
      <c r="G31" s="33"/>
      <c r="H31" s="33"/>
    </row>
    <row r="32" spans="1:10" ht="15" x14ac:dyDescent="0.2">
      <c r="B32" s="33"/>
      <c r="C32" s="33"/>
      <c r="D32" s="33"/>
      <c r="E32" s="28"/>
      <c r="F32" s="33"/>
      <c r="G32" s="33"/>
      <c r="H32" s="33"/>
    </row>
    <row r="33" spans="2:8" ht="15" x14ac:dyDescent="0.2">
      <c r="B33" s="34"/>
      <c r="C33" s="34"/>
      <c r="D33" s="34"/>
      <c r="E33" s="35"/>
      <c r="F33" s="34"/>
      <c r="G33" s="34"/>
      <c r="H33" s="34"/>
    </row>
    <row r="34" spans="2:8" ht="15" x14ac:dyDescent="0.2">
      <c r="E34" s="28"/>
    </row>
    <row r="35" spans="2:8" ht="15" x14ac:dyDescent="0.2">
      <c r="E35" s="29"/>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headerFooter>
    <oddHeader>&amp;L
&amp;G&amp;C&amp;"-,Negrito"&amp;11&amp;K03+039
UNIDADE DE ENGENHARIA&amp;R&amp;"-,Negrito"&amp;K03+039
PROCESSO Nº. xxxxxxx/20xx</oddHeader>
    <oddFooter>&amp;R&amp;"-,Regular"&amp;9&amp;K03+039Pág. &amp;P/&amp;N</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Camila Lima Vellinho</cp:lastModifiedBy>
  <cp:lastPrinted>2020-10-29T17:07:23Z</cp:lastPrinted>
  <dcterms:created xsi:type="dcterms:W3CDTF">2000-05-25T11:19:14Z</dcterms:created>
  <dcterms:modified xsi:type="dcterms:W3CDTF">2020-11-23T13:00:14Z</dcterms:modified>
</cp:coreProperties>
</file>