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I:\Licitacoes-GLC\GLC\Licitacoes\EDITAIS DE LICITAÇOES\Editais 2020\Edital 0000899.2020\"/>
    </mc:Choice>
  </mc:AlternateContent>
  <bookViews>
    <workbookView xWindow="0" yWindow="0" windowWidth="28800" windowHeight="12330" tabRatio="594"/>
  </bookViews>
  <sheets>
    <sheet name="Planilha de Orçamento" sheetId="9" r:id="rId1"/>
    <sheet name="BDI" sheetId="10" r:id="rId2"/>
  </sheets>
  <definedNames>
    <definedName name="_xlnm._FilterDatabase" localSheetId="0" hidden="1">'Planilha de Orçamento'!$A$11:$IB$515</definedName>
    <definedName name="_xlnm.Print_Area" localSheetId="1">BDI!$A$1:$I$33</definedName>
    <definedName name="_xlnm.Print_Area" localSheetId="0">'Planilha de Orçamento'!$A$1:$G$515</definedName>
    <definedName name="CPUSINAPI">#REF!</definedName>
    <definedName name="_xlnm.Print_Titles" localSheetId="0">'Planilha de Orçamento'!$11:$12</definedName>
  </definedNames>
  <calcPr calcId="162913" fullPrecision="0"/>
  <extLst>
    <ext xmlns:mx="http://schemas.microsoft.com/office/mac/excel/2008/main" uri="{7523E5D3-25F3-A5E0-1632-64F254C22452}">
      <mx:ArchID Flags="2"/>
    </ext>
  </extLst>
</workbook>
</file>

<file path=xl/calcChain.xml><?xml version="1.0" encoding="utf-8"?>
<calcChain xmlns="http://schemas.openxmlformats.org/spreadsheetml/2006/main">
  <c r="G156" i="9" l="1"/>
  <c r="F470" i="9" l="1"/>
  <c r="E470" i="9"/>
  <c r="G512" i="9"/>
  <c r="F513" i="9"/>
  <c r="E513" i="9"/>
  <c r="F248" i="9"/>
  <c r="E248" i="9"/>
  <c r="E514" i="9" l="1"/>
  <c r="F514" i="9"/>
  <c r="G222" i="9"/>
  <c r="G447" i="9"/>
  <c r="G511" i="9"/>
  <c r="G509" i="9"/>
  <c r="G508" i="9"/>
  <c r="G507" i="9"/>
  <c r="G506" i="9"/>
  <c r="G505" i="9"/>
  <c r="G504" i="9"/>
  <c r="G503" i="9"/>
  <c r="G501" i="9"/>
  <c r="G500" i="9"/>
  <c r="G499" i="9"/>
  <c r="G498" i="9"/>
  <c r="G497" i="9"/>
  <c r="G496" i="9"/>
  <c r="G495" i="9"/>
  <c r="G494" i="9"/>
  <c r="G493" i="9"/>
  <c r="G492" i="9"/>
  <c r="G491" i="9"/>
  <c r="G490" i="9"/>
  <c r="G488" i="9"/>
  <c r="G487" i="9"/>
  <c r="G486" i="9"/>
  <c r="G485" i="9"/>
  <c r="G484" i="9"/>
  <c r="G483" i="9"/>
  <c r="G482" i="9"/>
  <c r="G481" i="9"/>
  <c r="G480" i="9"/>
  <c r="G479" i="9"/>
  <c r="G478" i="9"/>
  <c r="G477" i="9"/>
  <c r="G476" i="9"/>
  <c r="G475" i="9"/>
  <c r="G474" i="9"/>
  <c r="G473" i="9"/>
  <c r="G469" i="9"/>
  <c r="G467" i="9"/>
  <c r="G466" i="9"/>
  <c r="G465" i="9"/>
  <c r="G463" i="9"/>
  <c r="G462" i="9"/>
  <c r="G461" i="9"/>
  <c r="G460" i="9"/>
  <c r="G459" i="9"/>
  <c r="G458" i="9"/>
  <c r="G457" i="9"/>
  <c r="G456" i="9"/>
  <c r="G455" i="9"/>
  <c r="G454" i="9"/>
  <c r="G453" i="9"/>
  <c r="G452" i="9"/>
  <c r="G451" i="9"/>
  <c r="G450" i="9"/>
  <c r="G449" i="9"/>
  <c r="G448" i="9"/>
  <c r="G446" i="9"/>
  <c r="G445" i="9"/>
  <c r="G444" i="9"/>
  <c r="G443" i="9"/>
  <c r="G442" i="9"/>
  <c r="G441" i="9"/>
  <c r="G440" i="9"/>
  <c r="G439" i="9"/>
  <c r="G438" i="9"/>
  <c r="G437" i="9"/>
  <c r="G436" i="9"/>
  <c r="G435" i="9"/>
  <c r="G434" i="9"/>
  <c r="G433" i="9"/>
  <c r="G432" i="9"/>
  <c r="G431" i="9"/>
  <c r="G430" i="9"/>
  <c r="G428" i="9"/>
  <c r="G427" i="9"/>
  <c r="G426" i="9"/>
  <c r="G425" i="9"/>
  <c r="G424" i="9"/>
  <c r="G423" i="9"/>
  <c r="G422" i="9"/>
  <c r="G420" i="9"/>
  <c r="G419" i="9"/>
  <c r="G418" i="9"/>
  <c r="G417" i="9"/>
  <c r="G416" i="9"/>
  <c r="G415" i="9"/>
  <c r="G414" i="9"/>
  <c r="G413" i="9"/>
  <c r="G412" i="9"/>
  <c r="G411" i="9"/>
  <c r="G409" i="9"/>
  <c r="G408" i="9"/>
  <c r="G407" i="9"/>
  <c r="G406" i="9"/>
  <c r="G405" i="9"/>
  <c r="G404" i="9"/>
  <c r="G403" i="9"/>
  <c r="G401" i="9"/>
  <c r="G400" i="9"/>
  <c r="G399" i="9"/>
  <c r="G398" i="9"/>
  <c r="G397" i="9"/>
  <c r="G396" i="9"/>
  <c r="G395" i="9"/>
  <c r="G394" i="9"/>
  <c r="G392" i="9"/>
  <c r="G391" i="9"/>
  <c r="G390" i="9"/>
  <c r="G389" i="9"/>
  <c r="G387" i="9"/>
  <c r="G386" i="9"/>
  <c r="G385" i="9"/>
  <c r="G384" i="9"/>
  <c r="G383" i="9"/>
  <c r="G382" i="9"/>
  <c r="G381" i="9"/>
  <c r="G380" i="9"/>
  <c r="G379" i="9"/>
  <c r="G378" i="9"/>
  <c r="G377" i="9"/>
  <c r="G376" i="9"/>
  <c r="G375" i="9"/>
  <c r="G374" i="9"/>
  <c r="G373" i="9"/>
  <c r="G371" i="9"/>
  <c r="G370" i="9"/>
  <c r="G369" i="9"/>
  <c r="G368" i="9"/>
  <c r="G367" i="9"/>
  <c r="G366" i="9"/>
  <c r="G365" i="9"/>
  <c r="G364" i="9"/>
  <c r="G363" i="9"/>
  <c r="G362" i="9"/>
  <c r="G361" i="9"/>
  <c r="G360" i="9"/>
  <c r="G359" i="9"/>
  <c r="G358" i="9"/>
  <c r="G357" i="9"/>
  <c r="G356" i="9"/>
  <c r="G355" i="9"/>
  <c r="G353" i="9"/>
  <c r="G352" i="9"/>
  <c r="G351" i="9"/>
  <c r="G350" i="9"/>
  <c r="G349" i="9"/>
  <c r="G348" i="9"/>
  <c r="G347" i="9"/>
  <c r="G346" i="9"/>
  <c r="G345" i="9"/>
  <c r="G344" i="9"/>
  <c r="G343" i="9"/>
  <c r="G342" i="9"/>
  <c r="G341" i="9"/>
  <c r="G340" i="9"/>
  <c r="G339" i="9"/>
  <c r="G338" i="9"/>
  <c r="G337" i="9"/>
  <c r="G334" i="9"/>
  <c r="G333" i="9"/>
  <c r="G332" i="9"/>
  <c r="G331" i="9"/>
  <c r="G330" i="9"/>
  <c r="G329" i="9"/>
  <c r="G328" i="9"/>
  <c r="G327" i="9"/>
  <c r="G326" i="9"/>
  <c r="G325" i="9"/>
  <c r="G324" i="9"/>
  <c r="G323" i="9"/>
  <c r="G322" i="9"/>
  <c r="G321" i="9"/>
  <c r="G318" i="9"/>
  <c r="G317" i="9"/>
  <c r="G316" i="9"/>
  <c r="G315" i="9"/>
  <c r="G313" i="9"/>
  <c r="G312" i="9"/>
  <c r="G311" i="9"/>
  <c r="G310" i="9"/>
  <c r="G309" i="9"/>
  <c r="G308" i="9"/>
  <c r="G307" i="9"/>
  <c r="G305" i="9"/>
  <c r="G304" i="9"/>
  <c r="G303" i="9"/>
  <c r="G302" i="9"/>
  <c r="G301" i="9"/>
  <c r="G300" i="9"/>
  <c r="G299" i="9"/>
  <c r="G298" i="9"/>
  <c r="G297" i="9"/>
  <c r="G296" i="9"/>
  <c r="G295" i="9"/>
  <c r="G294" i="9"/>
  <c r="G293" i="9"/>
  <c r="G292" i="9"/>
  <c r="G291" i="9"/>
  <c r="G290" i="9"/>
  <c r="G289" i="9"/>
  <c r="G288" i="9"/>
  <c r="G287" i="9"/>
  <c r="G286" i="9"/>
  <c r="G285" i="9"/>
  <c r="G284" i="9"/>
  <c r="G283" i="9"/>
  <c r="G282" i="9"/>
  <c r="G281" i="9"/>
  <c r="G280" i="9"/>
  <c r="G278" i="9"/>
  <c r="G277" i="9"/>
  <c r="G276" i="9"/>
  <c r="G275" i="9"/>
  <c r="G274" i="9"/>
  <c r="G273" i="9"/>
  <c r="G272" i="9"/>
  <c r="G271" i="9"/>
  <c r="G269" i="9"/>
  <c r="G268" i="9"/>
  <c r="G267" i="9"/>
  <c r="G266" i="9"/>
  <c r="G265" i="9"/>
  <c r="G264" i="9"/>
  <c r="G263" i="9"/>
  <c r="G262" i="9"/>
  <c r="G261" i="9"/>
  <c r="G259" i="9"/>
  <c r="G258" i="9"/>
  <c r="G257" i="9"/>
  <c r="G256" i="9"/>
  <c r="G255" i="9"/>
  <c r="G254" i="9"/>
  <c r="G253" i="9"/>
  <c r="G252" i="9"/>
  <c r="G251" i="9"/>
  <c r="G247" i="9"/>
  <c r="G246" i="9"/>
  <c r="G244" i="9"/>
  <c r="G243" i="9"/>
  <c r="G242" i="9"/>
  <c r="G241" i="9"/>
  <c r="G239" i="9"/>
  <c r="G238" i="9"/>
  <c r="G237" i="9"/>
  <c r="G236" i="9"/>
  <c r="G235" i="9"/>
  <c r="G233" i="9"/>
  <c r="G232" i="9"/>
  <c r="G231" i="9"/>
  <c r="G230" i="9"/>
  <c r="G229" i="9"/>
  <c r="G228" i="9"/>
  <c r="G227" i="9"/>
  <c r="G225" i="9"/>
  <c r="G224" i="9"/>
  <c r="G223" i="9"/>
  <c r="G221" i="9"/>
  <c r="G220" i="9"/>
  <c r="G219" i="9"/>
  <c r="G218" i="9"/>
  <c r="G217" i="9"/>
  <c r="G216" i="9"/>
  <c r="G215" i="9"/>
  <c r="G214" i="9"/>
  <c r="G213" i="9"/>
  <c r="G212" i="9"/>
  <c r="G211" i="9"/>
  <c r="G209" i="9"/>
  <c r="G208" i="9"/>
  <c r="G207" i="9"/>
  <c r="G206" i="9"/>
  <c r="G205" i="9"/>
  <c r="G204" i="9"/>
  <c r="G203" i="9"/>
  <c r="G202" i="9"/>
  <c r="G201" i="9"/>
  <c r="G200" i="9"/>
  <c r="G199" i="9"/>
  <c r="G197" i="9"/>
  <c r="G195" i="9"/>
  <c r="G193" i="9"/>
  <c r="G192" i="9"/>
  <c r="G191" i="9"/>
  <c r="G190" i="9"/>
  <c r="G189" i="9"/>
  <c r="G188" i="9"/>
  <c r="G187" i="9"/>
  <c r="G186" i="9"/>
  <c r="G185" i="9"/>
  <c r="G184" i="9"/>
  <c r="G183" i="9"/>
  <c r="G182" i="9"/>
  <c r="G181" i="9"/>
  <c r="G180" i="9"/>
  <c r="G179" i="9"/>
  <c r="G178" i="9"/>
  <c r="G177" i="9"/>
  <c r="G176" i="9"/>
  <c r="G175" i="9"/>
  <c r="G172" i="9"/>
  <c r="G171" i="9"/>
  <c r="G170" i="9"/>
  <c r="G169" i="9"/>
  <c r="G166" i="9"/>
  <c r="G165" i="9"/>
  <c r="G164" i="9"/>
  <c r="G162" i="9"/>
  <c r="G161" i="9"/>
  <c r="G160" i="9"/>
  <c r="G159" i="9"/>
  <c r="G158" i="9"/>
  <c r="G155" i="9"/>
  <c r="G154" i="9"/>
  <c r="G152" i="9"/>
  <c r="G151" i="9"/>
  <c r="G150" i="9"/>
  <c r="G149" i="9"/>
  <c r="G148" i="9"/>
  <c r="G147" i="9"/>
  <c r="G145" i="9"/>
  <c r="G144" i="9"/>
  <c r="G143" i="9"/>
  <c r="G142" i="9"/>
  <c r="G141" i="9"/>
  <c r="G140" i="9"/>
  <c r="G139" i="9"/>
  <c r="G137" i="9"/>
  <c r="G136" i="9"/>
  <c r="G135" i="9"/>
  <c r="G134" i="9"/>
  <c r="G133" i="9"/>
  <c r="G132" i="9"/>
  <c r="G131" i="9"/>
  <c r="G130" i="9"/>
  <c r="G128" i="9"/>
  <c r="G127" i="9"/>
  <c r="G126" i="9"/>
  <c r="G125" i="9"/>
  <c r="G124" i="9"/>
  <c r="G123" i="9"/>
  <c r="G120" i="9"/>
  <c r="G119" i="9"/>
  <c r="G118" i="9"/>
  <c r="G117" i="9"/>
  <c r="G116" i="9"/>
  <c r="G115" i="9"/>
  <c r="G114" i="9"/>
  <c r="G113" i="9"/>
  <c r="G112" i="9"/>
  <c r="G110" i="9"/>
  <c r="G109" i="9"/>
  <c r="G108" i="9"/>
  <c r="G107" i="9"/>
  <c r="G106" i="9"/>
  <c r="G105" i="9"/>
  <c r="G103" i="9"/>
  <c r="G101" i="9"/>
  <c r="G99" i="9"/>
  <c r="G98" i="9"/>
  <c r="G97" i="9"/>
  <c r="G96" i="9"/>
  <c r="G95" i="9"/>
  <c r="G94" i="9"/>
  <c r="G93" i="9"/>
  <c r="G92" i="9"/>
  <c r="G91" i="9"/>
  <c r="G90" i="9"/>
  <c r="G89" i="9"/>
  <c r="G87" i="9"/>
  <c r="G85" i="9"/>
  <c r="G84" i="9"/>
  <c r="G83" i="9"/>
  <c r="G82" i="9"/>
  <c r="G81" i="9"/>
  <c r="G80" i="9"/>
  <c r="G79" i="9"/>
  <c r="G78" i="9"/>
  <c r="G77" i="9"/>
  <c r="G76" i="9"/>
  <c r="G75" i="9"/>
  <c r="G74" i="9"/>
  <c r="G73" i="9"/>
  <c r="G72" i="9"/>
  <c r="G71" i="9"/>
  <c r="G70" i="9"/>
  <c r="G68" i="9"/>
  <c r="G67" i="9"/>
  <c r="G66" i="9"/>
  <c r="G65" i="9"/>
  <c r="G64" i="9"/>
  <c r="G62" i="9"/>
  <c r="G61" i="9"/>
  <c r="G59" i="9"/>
  <c r="G58" i="9"/>
  <c r="G57" i="9"/>
  <c r="G55" i="9"/>
  <c r="G54" i="9"/>
  <c r="G52" i="9"/>
  <c r="G51" i="9"/>
  <c r="G50" i="9"/>
  <c r="G49" i="9"/>
  <c r="G48" i="9"/>
  <c r="G47" i="9"/>
  <c r="G46" i="9"/>
  <c r="G45" i="9"/>
  <c r="G44" i="9"/>
  <c r="G43" i="9"/>
  <c r="G42" i="9"/>
  <c r="G41" i="9"/>
  <c r="G40" i="9"/>
  <c r="G39" i="9"/>
  <c r="G38" i="9"/>
  <c r="G37" i="9"/>
  <c r="G36" i="9"/>
  <c r="G35" i="9"/>
  <c r="G34" i="9"/>
  <c r="G33" i="9"/>
  <c r="G32" i="9"/>
  <c r="G31" i="9"/>
  <c r="G30" i="9"/>
  <c r="G29" i="9"/>
  <c r="G28" i="9"/>
  <c r="G27" i="9"/>
  <c r="G26" i="9"/>
  <c r="G25" i="9"/>
  <c r="G23" i="9"/>
  <c r="G21" i="9"/>
  <c r="G20" i="9"/>
  <c r="G19" i="9"/>
  <c r="G17" i="9"/>
  <c r="G16" i="9"/>
  <c r="G513" i="9" l="1"/>
  <c r="G248" i="9"/>
  <c r="G470" i="9"/>
  <c r="D13" i="10"/>
  <c r="D21" i="10"/>
  <c r="G2" i="9"/>
  <c r="G514" i="9" l="1"/>
  <c r="G515" i="9" s="1"/>
  <c r="E515" i="9"/>
  <c r="F515" i="9"/>
</calcChain>
</file>

<file path=xl/sharedStrings.xml><?xml version="1.0" encoding="utf-8"?>
<sst xmlns="http://schemas.openxmlformats.org/spreadsheetml/2006/main" count="1474" uniqueCount="914">
  <si>
    <t>DESCRIÇÃO</t>
  </si>
  <si>
    <t>QUANT.</t>
  </si>
  <si>
    <t>MATERIAL</t>
  </si>
  <si>
    <t>EMAIL:</t>
  </si>
  <si>
    <t xml:space="preserve">MÃO DE OBRA </t>
  </si>
  <si>
    <t>RAZÃO SOCIAL:</t>
  </si>
  <si>
    <t>CNPJ:</t>
  </si>
  <si>
    <t>DATA DA PROPOSTA</t>
  </si>
  <si>
    <t>ITENS</t>
  </si>
  <si>
    <t>I</t>
  </si>
  <si>
    <t>OBRAS CIVIS</t>
  </si>
  <si>
    <t>II</t>
  </si>
  <si>
    <t>III</t>
  </si>
  <si>
    <t>FONE:</t>
  </si>
  <si>
    <t>1.1</t>
  </si>
  <si>
    <t>1.2</t>
  </si>
  <si>
    <t>BDI</t>
  </si>
  <si>
    <t>LOTE</t>
  </si>
  <si>
    <t>ÚNICO</t>
  </si>
  <si>
    <t>PLANILHA DE ORÇAMENTO</t>
  </si>
  <si>
    <t>ENDEREÇO:</t>
  </si>
  <si>
    <t>PROPONENTE</t>
  </si>
  <si>
    <t>PROPOSTA</t>
  </si>
  <si>
    <t>DESPESAS INDIRETAS</t>
  </si>
  <si>
    <t>AC - Administração central</t>
  </si>
  <si>
    <t>SG - Seguro e Garantias</t>
  </si>
  <si>
    <t>R - Riscos</t>
  </si>
  <si>
    <t>L - Lucro</t>
  </si>
  <si>
    <t>I - Impostos</t>
  </si>
  <si>
    <t>5.1</t>
  </si>
  <si>
    <t>PIS</t>
  </si>
  <si>
    <t>5.2</t>
  </si>
  <si>
    <t>COFINS</t>
  </si>
  <si>
    <t>5.3</t>
  </si>
  <si>
    <t>ISS (cfe. Legislação municipal)</t>
  </si>
  <si>
    <t>5.4</t>
  </si>
  <si>
    <t>CPRB - Contrib. Prev. Sobre Rec. Bruta</t>
  </si>
  <si>
    <t>DF - Despesas Financeiras</t>
  </si>
  <si>
    <t>Administração Central: de 3% à 5,5%</t>
  </si>
  <si>
    <t>Seguros + Garantia: de 0,8% à 1%</t>
  </si>
  <si>
    <t>Riscos: de 0,97% a 1,27%</t>
  </si>
  <si>
    <t>Despesas Financeiras: de 0,59% a 1,39%</t>
  </si>
  <si>
    <t>Lucros: de 6,16% à 8,96%</t>
  </si>
  <si>
    <t>BDI CALCULADO:  de 20,34% à 25,00%</t>
  </si>
  <si>
    <t>CUSTO TOTAL R$</t>
  </si>
  <si>
    <t>BDI Calculado</t>
  </si>
  <si>
    <t>FÓRMULA ADOTADA</t>
  </si>
  <si>
    <t>Valores limites conforme Acórdão 2622/2013 TCU</t>
  </si>
  <si>
    <t>PLANILHA DETALHAMENTO CÁLCULO BDI</t>
  </si>
  <si>
    <r>
      <rPr>
        <b/>
        <sz val="10"/>
        <color rgb="FF000000"/>
        <rFont val="Calibri"/>
        <family val="2"/>
        <charset val="1"/>
      </rPr>
      <t>COFINS</t>
    </r>
    <r>
      <rPr>
        <sz val="10"/>
        <color rgb="FF000000"/>
        <rFont val="Calibri"/>
        <family val="2"/>
        <charset val="1"/>
      </rPr>
      <t xml:space="preserve"> – Contribuição para o Financiamento da Seguridade Social: A alíquota depende do enquadramento fiscal e tributário da empresa.
</t>
    </r>
    <r>
      <rPr>
        <b/>
        <sz val="10"/>
        <color rgb="FF000000"/>
        <rFont val="Calibri"/>
        <family val="2"/>
        <charset val="1"/>
      </rPr>
      <t>PIS</t>
    </r>
    <r>
      <rPr>
        <sz val="10"/>
        <color rgb="FF000000"/>
        <rFont val="Calibri"/>
        <family val="2"/>
        <charset val="1"/>
      </rPr>
      <t xml:space="preserve"> - Programa de Integração Social: A alíquota depende do enquadramento fiscal e tributário da empresa.
</t>
    </r>
    <r>
      <rPr>
        <b/>
        <sz val="10"/>
        <color rgb="FF000000"/>
        <rFont val="Calibri"/>
        <family val="2"/>
        <charset val="1"/>
      </rPr>
      <t>ISS</t>
    </r>
    <r>
      <rPr>
        <sz val="10"/>
        <color rgb="FF000000"/>
        <rFont val="Calibri"/>
        <family val="2"/>
        <charset val="1"/>
      </rPr>
      <t xml:space="preserve"> - Pode ser isento, ou variar até 5%, conforme legislação municipal.</t>
    </r>
  </si>
  <si>
    <t>Itens em que podem ocorrer variações:</t>
  </si>
  <si>
    <t>(1- I)</t>
  </si>
  <si>
    <r>
      <t xml:space="preserve">BDI =( </t>
    </r>
    <r>
      <rPr>
        <u/>
        <sz val="10"/>
        <rFont val="Calibri"/>
        <family val="2"/>
        <scheme val="minor"/>
      </rPr>
      <t>(1+AC+S+R+G) x (1+DF) x (1+L)  - 1</t>
    </r>
    <r>
      <rPr>
        <sz val="10"/>
        <rFont val="Calibri"/>
        <family val="2"/>
        <scheme val="minor"/>
      </rPr>
      <t>)  x 100</t>
    </r>
  </si>
  <si>
    <t xml:space="preserve"> CUSTOS UNITÁRIOS R$</t>
  </si>
  <si>
    <t>m²</t>
  </si>
  <si>
    <t>un</t>
  </si>
  <si>
    <t>2.1</t>
  </si>
  <si>
    <t>2.2</t>
  </si>
  <si>
    <t>4.1</t>
  </si>
  <si>
    <t>4.2</t>
  </si>
  <si>
    <t>x,xx</t>
  </si>
  <si>
    <t>1.3</t>
  </si>
  <si>
    <t>1.4</t>
  </si>
  <si>
    <t>1.5</t>
  </si>
  <si>
    <t>1.6</t>
  </si>
  <si>
    <t>1.7</t>
  </si>
  <si>
    <t>2.3</t>
  </si>
  <si>
    <t>2.4</t>
  </si>
  <si>
    <t>2.5</t>
  </si>
  <si>
    <t>m</t>
  </si>
  <si>
    <t>3.1</t>
  </si>
  <si>
    <t>4.3</t>
  </si>
  <si>
    <t>6.1</t>
  </si>
  <si>
    <t>7.1</t>
  </si>
  <si>
    <t>7.2</t>
  </si>
  <si>
    <t>7.3</t>
  </si>
  <si>
    <t>8.1</t>
  </si>
  <si>
    <t>8.2</t>
  </si>
  <si>
    <t>8.3</t>
  </si>
  <si>
    <t>8.4</t>
  </si>
  <si>
    <t>8.5</t>
  </si>
  <si>
    <t>9.1</t>
  </si>
  <si>
    <t>9.2</t>
  </si>
  <si>
    <t>9.3</t>
  </si>
  <si>
    <t>9.4</t>
  </si>
  <si>
    <t>10.1</t>
  </si>
  <si>
    <t>10.2</t>
  </si>
  <si>
    <t>10.3</t>
  </si>
  <si>
    <t>10.4</t>
  </si>
  <si>
    <t>1.8</t>
  </si>
  <si>
    <t>1.9</t>
  </si>
  <si>
    <t>1.10</t>
  </si>
  <si>
    <t>1.11</t>
  </si>
  <si>
    <t>1.12</t>
  </si>
  <si>
    <t>1.13</t>
  </si>
  <si>
    <t>1.14</t>
  </si>
  <si>
    <t>1.15</t>
  </si>
  <si>
    <t>1.16</t>
  </si>
  <si>
    <t>2.6</t>
  </si>
  <si>
    <t>2.7</t>
  </si>
  <si>
    <t>2.8</t>
  </si>
  <si>
    <t>2.9</t>
  </si>
  <si>
    <t>2.10</t>
  </si>
  <si>
    <t>2.11</t>
  </si>
  <si>
    <t>2.12</t>
  </si>
  <si>
    <t>3.2</t>
  </si>
  <si>
    <t>3.3</t>
  </si>
  <si>
    <t>3.4</t>
  </si>
  <si>
    <t>3.5</t>
  </si>
  <si>
    <t>3.6</t>
  </si>
  <si>
    <t>3.7</t>
  </si>
  <si>
    <t>cj</t>
  </si>
  <si>
    <t>11.1</t>
  </si>
  <si>
    <t>11.2</t>
  </si>
  <si>
    <t>12.1</t>
  </si>
  <si>
    <t>13.1</t>
  </si>
  <si>
    <t>13.2</t>
  </si>
  <si>
    <t>13.3</t>
  </si>
  <si>
    <t>14.1</t>
  </si>
  <si>
    <t>Plano de Gerenciamento de Resíduos da Construção Civil</t>
  </si>
  <si>
    <t>Forro</t>
  </si>
  <si>
    <t>Piso</t>
  </si>
  <si>
    <t>Paredes</t>
  </si>
  <si>
    <t>Mascara padrão novo para máquinas de autoatendimento com tampões</t>
  </si>
  <si>
    <t>Pintura</t>
  </si>
  <si>
    <t>Programação Visual</t>
  </si>
  <si>
    <t>11.2.1</t>
  </si>
  <si>
    <t>11.2.2</t>
  </si>
  <si>
    <t>11.2.3</t>
  </si>
  <si>
    <t>11.2.4</t>
  </si>
  <si>
    <t>12.1.1</t>
  </si>
  <si>
    <t>12.1.2</t>
  </si>
  <si>
    <t>12.1.3</t>
  </si>
  <si>
    <t>12.1.4</t>
  </si>
  <si>
    <t>12.1.5</t>
  </si>
  <si>
    <t>Diversos</t>
  </si>
  <si>
    <t>Conjunto de folhagem (palmeira ráfis, hmax=120cm) e vaso (na cor cinza gelo), montado, com acabamento sobre a terra em pedras brancas ou cascas pinus</t>
  </si>
  <si>
    <t>Cachepô em aço inox Ø40cm h=33cm com rodízios</t>
  </si>
  <si>
    <t>14.1.1</t>
  </si>
  <si>
    <t>14.1.2</t>
  </si>
  <si>
    <t>kg</t>
  </si>
  <si>
    <t>Revestimentos</t>
  </si>
  <si>
    <t>Cabo para alarme  CCI de 10 vias na cor branca em PVC, condutores de bitola 0,5mm2 em cobre eletrolítico estanhados, isolação PVC  cores sólidas.</t>
  </si>
  <si>
    <t>mês</t>
  </si>
  <si>
    <t>Enc. Sociais SINAPI-RS JAN/2020</t>
  </si>
  <si>
    <t>14.1.3</t>
  </si>
  <si>
    <t>SERVIÇOS PRELIMINARES</t>
  </si>
  <si>
    <t>Placa da Obra</t>
  </si>
  <si>
    <t>Instalações de tapumes da obra com porta de acesso e reaproveitamentos</t>
  </si>
  <si>
    <t>Administração local de obra (5% do custo da obra, considerando prazo e porte da obra - Segundo o Acórdão TCU nº 2622/2013, que estabelece valor médio de 6,23%)</t>
  </si>
  <si>
    <t>Engenheiro ou Arquiteto Junior com encargos complementares</t>
  </si>
  <si>
    <t>Mestre de Obras, com encargos complementares</t>
  </si>
  <si>
    <t>As Built</t>
  </si>
  <si>
    <t>As Built do Projeto Civil, Elétrico, Ar Condicionado</t>
  </si>
  <si>
    <t>h</t>
  </si>
  <si>
    <t>Demolições/Retiradas/Desmontagens</t>
  </si>
  <si>
    <t>1.1.1</t>
  </si>
  <si>
    <t>1.1.2</t>
  </si>
  <si>
    <t>1.2.1</t>
  </si>
  <si>
    <t>1.3.1</t>
  </si>
  <si>
    <t>Transporte de conteiners para destinação dos residuos de caliças de obra, metal (ferro e alumínio), vidro, madeira, cerâmicas, gesso, etc, produzidos pela construção civil (atentar para a legislação local e memorial descritivo)</t>
  </si>
  <si>
    <t>m³</t>
  </si>
  <si>
    <t>Rasgos em alvenaria para passagem de tubulação até 40mm</t>
  </si>
  <si>
    <t>Rasgos em contrapiso para passagem de tubulação até 40mm</t>
  </si>
  <si>
    <t>Rasgos em contrapiso para passagem de tubulação acima de 75mm</t>
  </si>
  <si>
    <t>Demolição de piso do estacionamento</t>
  </si>
  <si>
    <t>Retirada de cobertura vegetal pátio interno existente</t>
  </si>
  <si>
    <t>Retirada com reinstalação de cancela existente</t>
  </si>
  <si>
    <t>Demolição de paredes em alvenaria</t>
  </si>
  <si>
    <t>Demolição de telhado Cancha de bocha</t>
  </si>
  <si>
    <t>Retirada de cercamento e portão telado existente</t>
  </si>
  <si>
    <t>Demolição piso da calçada em basalto natural serrado</t>
  </si>
  <si>
    <t>2.13</t>
  </si>
  <si>
    <t>Retirar toldos junto das esquadrias no pátio interno;</t>
  </si>
  <si>
    <t>2.14</t>
  </si>
  <si>
    <t>Demolição de esquadria em alumínio Padrão Banrisul</t>
  </si>
  <si>
    <t>2.15</t>
  </si>
  <si>
    <t>Retirar PGDM sem reaproveitamento</t>
  </si>
  <si>
    <t>2.16</t>
  </si>
  <si>
    <t>Retirar esquadria e porta de acesso a Agência</t>
  </si>
  <si>
    <t>2.17</t>
  </si>
  <si>
    <t>Retirar divisórias ATM's</t>
  </si>
  <si>
    <t>2.18</t>
  </si>
  <si>
    <t>Retirar divisórias navais</t>
  </si>
  <si>
    <t>2.19</t>
  </si>
  <si>
    <t>Demolição do piso podotátil interno</t>
  </si>
  <si>
    <t>2.20</t>
  </si>
  <si>
    <t>Demolição das louças sanitárias de todos os sanitários</t>
  </si>
  <si>
    <t>2.21</t>
  </si>
  <si>
    <t>Demolição dos metais e acessórios de todos sanitários</t>
  </si>
  <si>
    <t>2.22</t>
  </si>
  <si>
    <t>Demolição de revestimento cerâmico de todos sanitários</t>
  </si>
  <si>
    <t>2.23</t>
  </si>
  <si>
    <t>Demolição de piso cerâmico de todos sanitários</t>
  </si>
  <si>
    <t>2.24</t>
  </si>
  <si>
    <t>Demolição das instalações hidrossanitárias (hidráulica e esgoto) de todos os Sanitários (exceto tubo de queda, tubo de ventilação e colunas de água frias existente)</t>
  </si>
  <si>
    <t>2.25</t>
  </si>
  <si>
    <t>Retirar parcialmente piso em madeira junto ao Acesso com reaproveitamento</t>
  </si>
  <si>
    <t>2.26</t>
  </si>
  <si>
    <t>Retirada parcial das divisórias em madeira</t>
  </si>
  <si>
    <t>2.27</t>
  </si>
  <si>
    <t>Demolição do forro em gesso dos sanitários do pavimento térreo</t>
  </si>
  <si>
    <t>2.28</t>
  </si>
  <si>
    <t>Demolição de portas internas em madeira</t>
  </si>
  <si>
    <t>Fundação em pedra contínua para área do estacionamento e jardim</t>
  </si>
  <si>
    <t>Viga em concreto para área do estacionamento</t>
  </si>
  <si>
    <t>Grade em aço com fundo antiferruginoso</t>
  </si>
  <si>
    <t>Porta de acesso em ferro com fundo antiferruginoso no pátio interno</t>
  </si>
  <si>
    <t>Guarda-corpo em aço inox na área do estacionamento</t>
  </si>
  <si>
    <t xml:space="preserve">m </t>
  </si>
  <si>
    <t>Alvenaria com tijolo furado</t>
  </si>
  <si>
    <t>Parede em gesso acartonado</t>
  </si>
  <si>
    <t>Execução de reboco em geral das paredes existentes e a executar recuperação de rasgos para passagem de tubulação e fissuras existentes</t>
  </si>
  <si>
    <t>6.2</t>
  </si>
  <si>
    <t>Revestimento porcelanato 60x60cm na cor areia ref. Portinari ou similar</t>
  </si>
  <si>
    <t>6.3</t>
  </si>
  <si>
    <t>Revestimento em pedra basalto 10x10cm</t>
  </si>
  <si>
    <t>6.4</t>
  </si>
  <si>
    <t>Emassamento com massa corrida nas paredes de gesso acartonado</t>
  </si>
  <si>
    <t>6.5</t>
  </si>
  <si>
    <t>Emassamento com massa corrida no forro em gesso acartonado</t>
  </si>
  <si>
    <t>Piso porcelanato 60x60cm na cor areia ref. Portinari ou similar</t>
  </si>
  <si>
    <t>Elemento tátil 25x25cm tipo alerta com acabamento inox</t>
  </si>
  <si>
    <t>Elemento tátil 25x25cm tipo direcional com acabamento inox</t>
  </si>
  <si>
    <t>7.4</t>
  </si>
  <si>
    <t>Piso Podotátil 25x25cm tipo alerta em concreto acabamento amarelo</t>
  </si>
  <si>
    <t>7.5</t>
  </si>
  <si>
    <t>Piso Podotátil 25x25cm direcional em concreto acabamento amarelo</t>
  </si>
  <si>
    <t>7.6</t>
  </si>
  <si>
    <t>Pedra basalto guilhotinado, 40x40cm, padrão Prefeitura Municipal Gramado</t>
  </si>
  <si>
    <t>7.7</t>
  </si>
  <si>
    <t>Pedra basalto guilhotinado, 15x45cm, padrão Prefeitura Municipal Gramado</t>
  </si>
  <si>
    <t>7.8</t>
  </si>
  <si>
    <t>Pedra basalto guilhotinado, 50x50cm, padrão Prefeitura Municipal Gramado</t>
  </si>
  <si>
    <t>7.9</t>
  </si>
  <si>
    <t>Pedra basalto cor ferrugem, 10x10cm, padrão Prefeitura Municipal Gramado</t>
  </si>
  <si>
    <t>7.10</t>
  </si>
  <si>
    <t>Pedra Ferro Preta, 10x10cm, padrão Prefeitura Municipal Gramado</t>
  </si>
  <si>
    <t>7.11</t>
  </si>
  <si>
    <t>Complementação piso em madeira idêntica à existente</t>
  </si>
  <si>
    <t>7.12</t>
  </si>
  <si>
    <t>Soleira em granito itaúnas</t>
  </si>
  <si>
    <t>7.13</t>
  </si>
  <si>
    <t>Complementação rodapé em madeira idêntica à existente</t>
  </si>
  <si>
    <t>7.14</t>
  </si>
  <si>
    <t>Brita nº 1</t>
  </si>
  <si>
    <t>7.15</t>
  </si>
  <si>
    <t>Bloco de concreto drenante 38x38x8cm para estacionamento</t>
  </si>
  <si>
    <t>7.16</t>
  </si>
  <si>
    <t>Bloco de concreto intertravado 10x20x8cm para estacionamento</t>
  </si>
  <si>
    <t>Forro em gesso acartonado</t>
  </si>
  <si>
    <t>9.5</t>
  </si>
  <si>
    <t>Tinta esmalte sintético branco para portas em madeira</t>
  </si>
  <si>
    <t>9.6</t>
  </si>
  <si>
    <t>Tinta esmalte sintético cinza platina para recuperação das esquadrias existentes</t>
  </si>
  <si>
    <t>9.7</t>
  </si>
  <si>
    <t>Tinta esmalte sintético branco para metal com fundo antiferruginoso</t>
  </si>
  <si>
    <t>9.8</t>
  </si>
  <si>
    <t>Stain impregnante transparente acetinado para superfícies em madeira</t>
  </si>
  <si>
    <t>9.9</t>
  </si>
  <si>
    <t>Stain impregnante tonalidade ipê acetinado para superfícies em madeira</t>
  </si>
  <si>
    <t>9.10</t>
  </si>
  <si>
    <t>Tinta PVA na cor branca, aplicação de duas demãos, sobre tapume de madeira</t>
  </si>
  <si>
    <t>9.11</t>
  </si>
  <si>
    <t>Tinta acrílica para pisos nas cores amarela, branca e azul, aplicação de duas demãos, sobre piso em concreto na área do estacionamento</t>
  </si>
  <si>
    <t>Porta TS estrutural com ferragens completas na cor branca e perfis na cor prata, instalada nas divisórias sanitárias</t>
  </si>
  <si>
    <t>Recuperação de 15% das esquadrias em madeira existentes com subtituição total dos perfis danificados, lixamento e aplicação de fundo preparador</t>
  </si>
  <si>
    <t>Caixilharia de alumínio com pintura eletrostática branca, perfil série 30</t>
  </si>
  <si>
    <t>Porta 110x210cm alumínio com pintura eletrostática branca, perfil série 30</t>
  </si>
  <si>
    <t>Vidro laminado 6mm incolor parte superior da esquadria (acima 210cm)</t>
  </si>
  <si>
    <t>11.2.5</t>
  </si>
  <si>
    <t>Vidro laminado 8mm incolor parte inferior da divisória (h= até 2,10m)</t>
  </si>
  <si>
    <t>11.2.6</t>
  </si>
  <si>
    <t>Passa objetos em acrílico, conforme padrão Banrisul</t>
  </si>
  <si>
    <t>11.3</t>
  </si>
  <si>
    <t>11.3.1</t>
  </si>
  <si>
    <t>Esquadria em alumínio L.30 (30001) Estruturada em tubos de alumínio (TG- 018) Fechamento nas extremidades em 45 graus</t>
  </si>
  <si>
    <t>11.3.2</t>
  </si>
  <si>
    <t>Vidro incolor 6mm</t>
  </si>
  <si>
    <t>11.3.3</t>
  </si>
  <si>
    <t>Filme venetian 10mm x 4mm combinado c/ jateado 50% parte superior para divisor de sigilo</t>
  </si>
  <si>
    <t>11.4</t>
  </si>
  <si>
    <t>Porta semioca em madeira 90x210cm com ferragens completas (3 dobradiças e fechadura tipo cilindro)</t>
  </si>
  <si>
    <t>11.5</t>
  </si>
  <si>
    <t>Porta semioca em madeira 80x210cm com ferragens completas (3 dobradiças e fechadura tipo cilindro)</t>
  </si>
  <si>
    <t>11.6</t>
  </si>
  <si>
    <t>Porta metálica em grade 90x210cm com dobradiças tipo gonzo e fechadura tetrachave</t>
  </si>
  <si>
    <t>11.7</t>
  </si>
  <si>
    <t>Porta ref. PVT110 em vidro temperado (110x210cm) com ferragens: fechadura central e de piso, mola de piso, puxador tipo alça e fecho eletromagnético padrão</t>
  </si>
  <si>
    <t>11.8</t>
  </si>
  <si>
    <t>Película Antivandalismo da 3M</t>
  </si>
  <si>
    <t>11.9</t>
  </si>
  <si>
    <t>Vidro Temperado e=10mm, junto ao acesso, conforme projeto</t>
  </si>
  <si>
    <t>A1LP - Adesivo padrão Banrisul Logo</t>
  </si>
  <si>
    <t>A2H AT1 - Horário de Atendimento (confirmar horários com a Engenharia)</t>
  </si>
  <si>
    <t>A2H SAA1 - Horário de Autoatendimento (confirmar horários com a Engenharia)</t>
  </si>
  <si>
    <t xml:space="preserve">A2PO  - Passa Objetos </t>
  </si>
  <si>
    <t>A3SIA - Simbolo Acessibilidade Universal</t>
  </si>
  <si>
    <t>12.1.6</t>
  </si>
  <si>
    <t>A4SIACG - Simbolo Acessibilidade Universal Cão Guia</t>
  </si>
  <si>
    <t>12.2</t>
  </si>
  <si>
    <t>12.2.1</t>
  </si>
  <si>
    <t>PS1 - Autoatendimento</t>
  </si>
  <si>
    <t>12.2.2</t>
  </si>
  <si>
    <t>PS2 - Caixas</t>
  </si>
  <si>
    <t>12.2.3</t>
  </si>
  <si>
    <t>PS4 - Atendimento Preferencial</t>
  </si>
  <si>
    <t>12.2.4</t>
  </si>
  <si>
    <t>PS5 - Atendimento Pessoa Física</t>
  </si>
  <si>
    <t>12.2.5</t>
  </si>
  <si>
    <t>PS6 - Atendimento Empresarial</t>
  </si>
  <si>
    <t>12.2.6</t>
  </si>
  <si>
    <t>PS7 - Atendimento Negócios</t>
  </si>
  <si>
    <t>12.2.7</t>
  </si>
  <si>
    <t>PS10-GG - Gerente Geral</t>
  </si>
  <si>
    <t>12.2.8</t>
  </si>
  <si>
    <t>PS11-GA - Gerente Adjunto</t>
  </si>
  <si>
    <t>12.3</t>
  </si>
  <si>
    <t>12.3.1</t>
  </si>
  <si>
    <t>PP1 - Privativo para funcionários</t>
  </si>
  <si>
    <t>12.3.2</t>
  </si>
  <si>
    <t>PP5 - Arquivo</t>
  </si>
  <si>
    <t>12.3.3</t>
  </si>
  <si>
    <t>PP6 - Copa</t>
  </si>
  <si>
    <t>12.3.4</t>
  </si>
  <si>
    <t>PP7 - Sanitário Masculino e Feminino</t>
  </si>
  <si>
    <t>12.3.5</t>
  </si>
  <si>
    <t>PP8 - Sanitário Masculino</t>
  </si>
  <si>
    <t>12.3.6</t>
  </si>
  <si>
    <t>PP9 - Sanitário Feminino</t>
  </si>
  <si>
    <t>12.3.7</t>
  </si>
  <si>
    <t>PP10 - Sanitário PNE</t>
  </si>
  <si>
    <t>12.4</t>
  </si>
  <si>
    <t>12.4.1</t>
  </si>
  <si>
    <t>PP13 - Senha</t>
  </si>
  <si>
    <t>12.4.2</t>
  </si>
  <si>
    <t>PP14 - Pressione para sair</t>
  </si>
  <si>
    <t>12.4.3</t>
  </si>
  <si>
    <t>PP15 - Agência e horário (confirmar horários com a Engenharia)</t>
  </si>
  <si>
    <t>12.4.4</t>
  </si>
  <si>
    <t>PP16 - Braile Unissex</t>
  </si>
  <si>
    <t>12.4.5</t>
  </si>
  <si>
    <t>PP17 - Braile Sanitário Masculino</t>
  </si>
  <si>
    <t>12.4.6</t>
  </si>
  <si>
    <t>PP18 - Braile Sanitário Feminino</t>
  </si>
  <si>
    <t>12.5</t>
  </si>
  <si>
    <t>12.5.1</t>
  </si>
  <si>
    <t>PC TARIFA - Porta Cartaz tipo tarifa</t>
  </si>
  <si>
    <t>12.5.2</t>
  </si>
  <si>
    <t>PC MKT - Porta Cartaz tipo marketing</t>
  </si>
  <si>
    <t>12.5.3</t>
  </si>
  <si>
    <t>PC INFORMA - Porta Cartaz tipo informa</t>
  </si>
  <si>
    <t>12.6</t>
  </si>
  <si>
    <t>12.6.1</t>
  </si>
  <si>
    <t>Tampo para mesa acessível conforme padrão Banrisul</t>
  </si>
  <si>
    <t>12.6.2</t>
  </si>
  <si>
    <t>Totem para mesa acessível padrão Banrisul</t>
  </si>
  <si>
    <t>12.7</t>
  </si>
  <si>
    <t>Capa assentos preferenciais</t>
  </si>
  <si>
    <t>12.8</t>
  </si>
  <si>
    <t>Limpeza das testeiras existentes</t>
  </si>
  <si>
    <t>12.9</t>
  </si>
  <si>
    <t>Recuperação de sinalização externa, padrão Prefeitura Municipal de Gramado, com placa em madeira 90x60cm e logotipia em acrílico, conforme projeto</t>
  </si>
  <si>
    <t>PÓRTICO complemento em "L" em chapa galvanizada com pintura automotiva azul ref. PANTONE 300C</t>
  </si>
  <si>
    <t>Esquadria em alumínio L.30 (30001) Estruturada em tubos de alumínio (TG- 018) Fechamento nas extremidades em 45 graus e intervalos de topo conforme projeto para divisor de sigilo caixas</t>
  </si>
  <si>
    <t>14.1.4</t>
  </si>
  <si>
    <t>Armário em MDF 18mm acabamento melamínico cor Laca Branca. (P=35cm x H=190cm x L=110 cm) fixado ao chão c/ cantoneiras de alumínio (CT026) parafusos de inox, conforme detalhamento</t>
  </si>
  <si>
    <t>15.1</t>
  </si>
  <si>
    <t>15.1.1</t>
  </si>
  <si>
    <t>Tubulação de esgoto em PVC Ø40mm</t>
  </si>
  <si>
    <t>15.1.2</t>
  </si>
  <si>
    <t>Tubulação de esgoto em PVC Ø50mm</t>
  </si>
  <si>
    <t>15.1.3</t>
  </si>
  <si>
    <t>Tubulação de esgoto em PVC Ø75mm</t>
  </si>
  <si>
    <t>15.1.4</t>
  </si>
  <si>
    <t>Tubulação de esgoto em PVC Ø100mm</t>
  </si>
  <si>
    <t>15.1.5</t>
  </si>
  <si>
    <t>Curva 90 esgoto em PVC Ø40mm</t>
  </si>
  <si>
    <t>15.1.6</t>
  </si>
  <si>
    <t>Curva 45 esgoto em PVC Ø40mm</t>
  </si>
  <si>
    <t>15.1.7</t>
  </si>
  <si>
    <t>Curva 90 esgoto em PVC Ø50mm</t>
  </si>
  <si>
    <t>15.1.8</t>
  </si>
  <si>
    <t>Curva 45 esgoto em PVC Ø50mm</t>
  </si>
  <si>
    <t>15.1.9</t>
  </si>
  <si>
    <t>Curva 90 esgoto em PVC Ø75mm</t>
  </si>
  <si>
    <t>15.1.10</t>
  </si>
  <si>
    <t>Curva 90 esgoto em PVC Ø100mm</t>
  </si>
  <si>
    <t>15.1.11</t>
  </si>
  <si>
    <t>Curva 45 esgoto em PVC Ø100mm</t>
  </si>
  <si>
    <t>15.1.12</t>
  </si>
  <si>
    <t>"T" esgoto em PVC Ø50mm</t>
  </si>
  <si>
    <t>15.1.13</t>
  </si>
  <si>
    <t>Redução esgoto em PVC Ø75/50mm</t>
  </si>
  <si>
    <t>15.1.14</t>
  </si>
  <si>
    <t>Redução excêntrica esgoto em PVC Ø100/50mm</t>
  </si>
  <si>
    <t>15.1.15</t>
  </si>
  <si>
    <t>Junção esgoto em PVC Ø40mm</t>
  </si>
  <si>
    <t>15.1.16</t>
  </si>
  <si>
    <t>Junção esgoto em PVC Ø50mm</t>
  </si>
  <si>
    <t>15.1.17</t>
  </si>
  <si>
    <t>Junção esgoto em PVC Ø50-100mm</t>
  </si>
  <si>
    <t>15.1.18</t>
  </si>
  <si>
    <t>Junção esgoto em PVC Ø100mm</t>
  </si>
  <si>
    <t>15.1.19</t>
  </si>
  <si>
    <t>Ralo sifonado 150mm ref. Tigre ou similar</t>
  </si>
  <si>
    <t>15.2</t>
  </si>
  <si>
    <t>Tubulação para Rede hidrossanitária - água</t>
  </si>
  <si>
    <t>15.2.1</t>
  </si>
  <si>
    <t>Tubulação de água reforçada e conexões em PVC Ø25mm</t>
  </si>
  <si>
    <t>16.1</t>
  </si>
  <si>
    <t>Chapa em aço inox aplicada na base inferior da porta em madeira do sanitário PNE em ambas as faces</t>
  </si>
  <si>
    <t>16.2</t>
  </si>
  <si>
    <t>16.2.1</t>
  </si>
  <si>
    <t>barras em aço inox com 40cm</t>
  </si>
  <si>
    <t>16.2.2</t>
  </si>
  <si>
    <t>barras em aço inox com 70cm</t>
  </si>
  <si>
    <t>16.2.3</t>
  </si>
  <si>
    <t>barras em aço inox com 80cm</t>
  </si>
  <si>
    <t>16.3</t>
  </si>
  <si>
    <t>Torneira de mesa cromada para lavatório com fechamento automático linha conforto c/alavanca e acessórios para instalação</t>
  </si>
  <si>
    <t>16.4</t>
  </si>
  <si>
    <t>Dispenser para papel higiênico em rolo</t>
  </si>
  <si>
    <t>16.5</t>
  </si>
  <si>
    <t>Dispenser para sabonete em espuma</t>
  </si>
  <si>
    <t>16.6</t>
  </si>
  <si>
    <t>Dispenser para toalhas de mão interfolhadas</t>
  </si>
  <si>
    <t>16.7</t>
  </si>
  <si>
    <t>Bacia sanitária na cor branca linha conforto com caixa acoplada ref. Vogue Plus P515.17 mais CDC.01F.17 e acessórios</t>
  </si>
  <si>
    <t>16.8</t>
  </si>
  <si>
    <t>Lavatório de canto com mesa cor branca e acessórios</t>
  </si>
  <si>
    <t>16.9</t>
  </si>
  <si>
    <t>Sifão para lavatório cromado ref. Deca ou similar</t>
  </si>
  <si>
    <t>16.10</t>
  </si>
  <si>
    <t>Espelho cristal e=4mm, instalados sobre base em MDF e=8mm</t>
  </si>
  <si>
    <t>17.1</t>
  </si>
  <si>
    <t>Tampo em granito itaúnas 2cm espessura com bordas arredondadas</t>
  </si>
  <si>
    <t>17.2</t>
  </si>
  <si>
    <t>Rodameio em granito itaúnas e=2cm e h=7cm</t>
  </si>
  <si>
    <t>17.3</t>
  </si>
  <si>
    <t>Divisórias de proteção dos mictórios em granito itaúnas, com ferragens para instalação</t>
  </si>
  <si>
    <t>17.4</t>
  </si>
  <si>
    <t>Acabamento para registro de gaveta e pressão Izy Deca ou similar</t>
  </si>
  <si>
    <t>17.5</t>
  </si>
  <si>
    <t>Torneira de uso geral cromada</t>
  </si>
  <si>
    <t>17.6</t>
  </si>
  <si>
    <t>Lavatório com coluna branco ref. Deca ou similar</t>
  </si>
  <si>
    <t>17.7</t>
  </si>
  <si>
    <t>Torneira de mesa cromada para lavatório com fechamento automático e acessórios para instalação</t>
  </si>
  <si>
    <t>17.8</t>
  </si>
  <si>
    <t>17.9</t>
  </si>
  <si>
    <t>17.10</t>
  </si>
  <si>
    <t>17.11</t>
  </si>
  <si>
    <t>17.12</t>
  </si>
  <si>
    <t>17.13</t>
  </si>
  <si>
    <t>Bacia sanitária na cor branca com caixa acoplada ref. Vogue Plus Deca ou similar e acessórios</t>
  </si>
  <si>
    <t>17.14</t>
  </si>
  <si>
    <t>Cuba de embutir oval cor branca sob bancada em granito e acessórios</t>
  </si>
  <si>
    <t>17.15</t>
  </si>
  <si>
    <t>Mictório na cor branca com sifão integrado e acessórios para instalação</t>
  </si>
  <si>
    <t>18.1</t>
  </si>
  <si>
    <t>Montagem do Leiautes provisórios e definitivo conforme projeto</t>
  </si>
  <si>
    <t>18.2</t>
  </si>
  <si>
    <t>Reinstalação cancela existente remanejada</t>
  </si>
  <si>
    <t>18.3</t>
  </si>
  <si>
    <t>Fornecimento e instalação de PGDM</t>
  </si>
  <si>
    <t>18.4</t>
  </si>
  <si>
    <t>18.5</t>
  </si>
  <si>
    <t>18.6</t>
  </si>
  <si>
    <t>Manutenção nas persianas verticais tipo Blackout existentes a permanecer</t>
  </si>
  <si>
    <t>18.7</t>
  </si>
  <si>
    <t>Persianas verticais tipo Blackout, com giro 180º das lâminas de 90mm, trilhos de alumínio anodizado, comandos em nylon e PVC e carrinhos em polipropileno nas dimensões indicadas em planta</t>
  </si>
  <si>
    <t>18.8</t>
  </si>
  <si>
    <t>18.8.1</t>
  </si>
  <si>
    <t>Lixeira para funcionários - 11L</t>
  </si>
  <si>
    <t>18.8.2</t>
  </si>
  <si>
    <t>Cesto alto ø23,5cm - 20L</t>
  </si>
  <si>
    <t>18.8.3</t>
  </si>
  <si>
    <t>Lixeira em inox com tampa vai e vem - 11L</t>
  </si>
  <si>
    <t>18.8.4</t>
  </si>
  <si>
    <t>Lixeira PEMD ø40 - 52L</t>
  </si>
  <si>
    <t>18.8.5</t>
  </si>
  <si>
    <t>Lixeiras recicláveis ø30cm - 47L</t>
  </si>
  <si>
    <t>18.9</t>
  </si>
  <si>
    <t>18.9.1</t>
  </si>
  <si>
    <t>18.9.2</t>
  </si>
  <si>
    <t>Terra preta adubada</t>
  </si>
  <si>
    <t>18.9.3</t>
  </si>
  <si>
    <t>Plantação de vegetação tipo arbusto junto ao novo estacionamento</t>
  </si>
  <si>
    <t>18.9.4</t>
  </si>
  <si>
    <t>Manutenção do jardim externo existente</t>
  </si>
  <si>
    <t>18.10</t>
  </si>
  <si>
    <t>18.10.1</t>
  </si>
  <si>
    <t>Limpeza Permanente da Obra</t>
  </si>
  <si>
    <t>18.10.2</t>
  </si>
  <si>
    <t>Limpeza Final da Obra</t>
  </si>
  <si>
    <t>INSTALAÇÕES ELÉTRICAS:</t>
  </si>
  <si>
    <t>Readequação dos quadros elétricos existentes a permanecer CD-Tomadas e CD-Iluminação, incluindo instalação dos novos circuitos e componentes, retirada dos circuitos não utilizados, revisão geral com reapertos, recuperação de pintura, substituição de componentes defeituosos ou sub-dimensionados, identificações de todos circuitos com etiquetas de acrílico, conforme projetos e memoriais descritivos.</t>
  </si>
  <si>
    <r>
      <t xml:space="preserve">Cabo de cobre unipolar </t>
    </r>
    <r>
      <rPr>
        <b/>
        <sz val="10"/>
        <rFont val="Calibri"/>
        <family val="2"/>
        <scheme val="minor"/>
      </rPr>
      <t>#2,5mm²</t>
    </r>
    <r>
      <rPr>
        <sz val="10"/>
        <rFont val="Calibri"/>
        <family val="2"/>
        <scheme val="minor"/>
      </rPr>
      <t xml:space="preserve"> flexível HF (Não Halogenado), 70°C  450/750V AFUMEX, AFITOX, ATOX ou similar. </t>
    </r>
  </si>
  <si>
    <r>
      <t xml:space="preserve">Cabo de cobre unipolar </t>
    </r>
    <r>
      <rPr>
        <b/>
        <sz val="10"/>
        <rFont val="Calibri"/>
        <family val="2"/>
        <scheme val="minor"/>
      </rPr>
      <t>#4,0mm²</t>
    </r>
    <r>
      <rPr>
        <sz val="10"/>
        <rFont val="Calibri"/>
        <family val="2"/>
        <scheme val="minor"/>
      </rPr>
      <t xml:space="preserve"> flexível HF (Não Halogenado), 70°C  450/750V AFUMEX, AFITOX, ATOX ou similar </t>
    </r>
  </si>
  <si>
    <r>
      <t xml:space="preserve">Cabo de cobre unipolar </t>
    </r>
    <r>
      <rPr>
        <b/>
        <sz val="10"/>
        <rFont val="Calibri"/>
        <family val="2"/>
        <scheme val="minor"/>
      </rPr>
      <t>#10,0mm²</t>
    </r>
    <r>
      <rPr>
        <sz val="10"/>
        <rFont val="Calibri"/>
        <family val="2"/>
        <scheme val="minor"/>
      </rPr>
      <t xml:space="preserve"> flexível HF (Não Halogenado), 70°C  450/750V AFUMEX, AFITOX, ATOX ou similar. </t>
    </r>
  </si>
  <si>
    <t>Caixa de alvenaria argamassada com tampa de concreto e drenagem c/brita no fundo, com dimensões internas de 400x400x600mm.</t>
  </si>
  <si>
    <t>Refletor de sobrepor completa c/lâmpada LED- 18W para Iluminação externa.</t>
  </si>
  <si>
    <t>Luminária Balizadora tipo Tartaruga (uso ecterno) de alumínio com globo de vidro com uma lâmpada BULBO LED 7W 4000K branco neutro, soquete E-27.</t>
  </si>
  <si>
    <t>Espelho de PVC para caixa de 4x2" (100x50mm) ou para condulete de Alumínio com:</t>
  </si>
  <si>
    <t>2.10.1</t>
  </si>
  <si>
    <t>2.10.2</t>
  </si>
  <si>
    <t>2.10.3</t>
  </si>
  <si>
    <t xml:space="preserve">          - interruptor uma tecla 15A.</t>
  </si>
  <si>
    <t>Relé foto-elétrico completo com base, 600VA - 220V/127V.</t>
  </si>
  <si>
    <t>Suporte porta equipamentos MARROM ref. DT64440.00 DUTOTEC ou similar, para canaleta de aluminio p/tres blocos com, UMA tomada tipo bloco NBR.20A Ref. DT.99230.00 (AZUL), mais dois blocos cegos Ref. DT 99430.00 ou similar</t>
  </si>
  <si>
    <t>Suporte porta equipamentos MARROM ref. DT64440.00 DUTOTEC ou similar, para canaleta de aluminio para DUAS tomadas tipo bloco NBR.20A Ref. DT.99230.00 (AZUL), mais um bloco cego Ref. DT 99430.00 ou similar.</t>
  </si>
  <si>
    <t>Suporte porta equipamentos MARROM ref. DT64440.00 DUTOTEC ou similar, para canaleta de aluminio para UMA tomada tipo bloco NBR.20A Ref. DT.99230.00 (VERMELHA), mais dois blocos cego Ref. DT 99430.00 ou similar.</t>
  </si>
  <si>
    <t>2.16.1</t>
  </si>
  <si>
    <t xml:space="preserve">          - ø 20mm. 3/4" - parede 1,20mm.</t>
  </si>
  <si>
    <t>2.16.2</t>
  </si>
  <si>
    <t xml:space="preserve">          - ø 25mm. 1" - parede 1,20mm.</t>
  </si>
  <si>
    <t>2.16.3</t>
  </si>
  <si>
    <t xml:space="preserve">          - ø 50mm. 2"- parede 2,00mm.</t>
  </si>
  <si>
    <t>Eletroduto de PVC rigido roscável diametro 20mm (3/4").</t>
  </si>
  <si>
    <t>Eletroduto de PVC rigido roscável diametro 25mm (1").</t>
  </si>
  <si>
    <t>Eletroduto de PVC flexível corrugado reforçado cor laranja (1") (Tigreflex ou similar).</t>
  </si>
  <si>
    <t>Eletrocalha lisa/perfurada 100x100mm chapa 20 AWG.</t>
  </si>
  <si>
    <t>Tampa para eletrocalha 100mm.</t>
  </si>
  <si>
    <t xml:space="preserve">Suporte suspensão para eletrocalha 100x100mm. </t>
  </si>
  <si>
    <t xml:space="preserve">Curva Horizontal 90° p/ eletrocalha 100x100mm. </t>
  </si>
  <si>
    <t>Curva Vertical descida p/ eletrocalha 100x100mm.</t>
  </si>
  <si>
    <t>2.29</t>
  </si>
  <si>
    <t xml:space="preserve">Te Horizontal  p/ eletrocalha 100x100mm. </t>
  </si>
  <si>
    <t>2.30</t>
  </si>
  <si>
    <t>Flange p/quadro p/eletrocalha 100x100mm.</t>
  </si>
  <si>
    <t>2.31</t>
  </si>
  <si>
    <t>Bucha de Nylon S8 com parafuso cabeça sextavada e arruela lisa p/fixação de eletrocalha (2).</t>
  </si>
  <si>
    <t>2.32</t>
  </si>
  <si>
    <t>Cantoneira ZZ (1).</t>
  </si>
  <si>
    <t>2.33</t>
  </si>
  <si>
    <t>Vergalhão rosca total 1/4" p/fixação de eletrocalha (1,5).</t>
  </si>
  <si>
    <t>2.34</t>
  </si>
  <si>
    <t>Porcas sextavada e arruelas lisa p/fixação de eletrocalhas (4).</t>
  </si>
  <si>
    <t>2.35</t>
  </si>
  <si>
    <r>
      <rPr>
        <b/>
        <sz val="10"/>
        <rFont val="Calibri"/>
        <family val="2"/>
        <scheme val="minor"/>
      </rPr>
      <t>Mini Contactor</t>
    </r>
    <r>
      <rPr>
        <sz val="10"/>
        <rFont val="Calibri"/>
        <family val="2"/>
        <scheme val="minor"/>
      </rPr>
      <t xml:space="preserve"> Tripolar WEG, Siemens ou similar 3xNA 18 A (Iluminação).</t>
    </r>
  </si>
  <si>
    <t>2.36</t>
  </si>
  <si>
    <r>
      <rPr>
        <b/>
        <sz val="10"/>
        <rFont val="Calibri"/>
        <family val="2"/>
        <scheme val="minor"/>
      </rPr>
      <t>Mini Contactor</t>
    </r>
    <r>
      <rPr>
        <sz val="10"/>
        <rFont val="Calibri"/>
        <family val="2"/>
        <scheme val="minor"/>
      </rPr>
      <t xml:space="preserve"> Tripolar WEG, Siemens ou similar 3xNA 25 A (Ar SAA).</t>
    </r>
  </si>
  <si>
    <t>2.37</t>
  </si>
  <si>
    <t>Fita Isolante preta rolo 10 m.</t>
  </si>
  <si>
    <t>x.xx</t>
  </si>
  <si>
    <t>2.38</t>
  </si>
  <si>
    <t>Fita Autofusão rolo 10m.</t>
  </si>
  <si>
    <t>2.39</t>
  </si>
  <si>
    <t>Soda Estanho fio com fluxo 1,5mm (% Sn X Pb ) 40x60, rolo com 500g.</t>
  </si>
  <si>
    <t>Readequação de luminária existente com 1  lâmpadas fluorescentes 32W para utilização de lâmpadas Tubo Led de 18W, 1200mm. Com instalação de soquetes G-13 e abraçadeiras de nylon brancas, retirada de reatores, substituição de fiações internas e conexão ao circuito existente.</t>
  </si>
  <si>
    <t>Readequação de luminária existente com 2  lâmpadas fluorescentes 32W para utilização de lâmpadas Tubo Led de 18W, 1200mm. Com instalação de soquetes G-13 e abraçadeiras de nylon brancas, retirada de reatores, substituição de fiações internas e conexão ao circuito existente.</t>
  </si>
  <si>
    <r>
      <t xml:space="preserve">Lâmpada tubular LED T8, com difusor em policarbonato leitoso anti-ofuscamento, </t>
    </r>
    <r>
      <rPr>
        <b/>
        <sz val="10"/>
        <rFont val="Calibri"/>
        <family val="2"/>
        <scheme val="minor"/>
      </rPr>
      <t>18W (1200mm/2.100lm),</t>
    </r>
    <r>
      <rPr>
        <sz val="10"/>
        <rFont val="Calibri"/>
        <family val="2"/>
        <scheme val="minor"/>
      </rPr>
      <t xml:space="preserve"> 4000K branco neutro, IRC&gt;80, FP 0,95, IP 40, 25.000h, ângulo de abertura de 125°, cabeçeira em policarbonato branco anti-uv e anti-chamas, 127/220V, base G-13, modelo TUBO LED HF BL-168 HF 18W da INTRAL, OSRAM, PHILIPS ou equivalente.</t>
    </r>
  </si>
  <si>
    <t>Suporte soquete G-13 para lâmpadas T8 em policarbonato com tratamento anti-uv, tipo engate rápido com rotor de segurança, contatos em bronze fosforoso, anti-vibratório, marca LALUX modelo T5 (www.targetiluminação.com.br), LUMIN G13 (www.ginawa.com), ou equivalente.</t>
  </si>
  <si>
    <t>Abraçadeira de NYLON T-8 e parafuso auto atarraxante para lâmpadas fixação lâmpadas tubulares LED</t>
  </si>
  <si>
    <t>Medição da intensidade luminosa com luxímetro após a instalação do novo sistema de iluminação LED COM luxímetro led</t>
  </si>
  <si>
    <r>
      <t xml:space="preserve">Módulo Autonomo de emergência com </t>
    </r>
    <r>
      <rPr>
        <b/>
        <sz val="10"/>
        <rFont val="Calibri"/>
        <family val="2"/>
        <scheme val="minor"/>
      </rPr>
      <t>2 FAROLETES de 32 led's,</t>
    </r>
    <r>
      <rPr>
        <sz val="10"/>
        <rFont val="Calibri"/>
        <family val="2"/>
        <scheme val="minor"/>
      </rPr>
      <t xml:space="preserve"> 1200 lm, 127/220V, bateria 12V-7Ah, autonomia 12 horas, gabinete em metal, pintura epóxi. Technomaster ou equivalente.</t>
    </r>
  </si>
  <si>
    <r>
      <t xml:space="preserve">Módulo Autonomo de emergência com indicador de </t>
    </r>
    <r>
      <rPr>
        <b/>
        <sz val="10"/>
        <rFont val="Calibri"/>
        <family val="2"/>
        <scheme val="minor"/>
      </rPr>
      <t>SAÍDA</t>
    </r>
    <r>
      <rPr>
        <sz val="10"/>
        <rFont val="Calibri"/>
        <family val="2"/>
        <scheme val="minor"/>
      </rPr>
      <t>, 500 lm, 127/220V, com 80 led's, bateria 6V-4.5Ah, autonomia 4 horas, gabinete em metal, pintura epóxi. Technomaster ou equivalente.</t>
    </r>
  </si>
  <si>
    <r>
      <t xml:space="preserve">Módulo Autonomo de emergência com indicador de </t>
    </r>
    <r>
      <rPr>
        <b/>
        <sz val="10"/>
        <rFont val="Calibri"/>
        <family val="2"/>
        <scheme val="minor"/>
      </rPr>
      <t>SAÍDA DE EMERGÊNCIA</t>
    </r>
    <r>
      <rPr>
        <sz val="10"/>
        <rFont val="Calibri"/>
        <family val="2"/>
        <scheme val="minor"/>
      </rPr>
      <t>, 500 lm, 127/220V, com 80 led's, bateria 6V-4.5Ah, autonomia 4 horas, gabinete em metal, pintura epóxi. Technomaster ou equivalente.</t>
    </r>
  </si>
  <si>
    <r>
      <t xml:space="preserve">Módulo Autonomo de </t>
    </r>
    <r>
      <rPr>
        <b/>
        <sz val="10"/>
        <rFont val="Calibri"/>
        <family val="2"/>
        <scheme val="minor"/>
      </rPr>
      <t>ILUMINAÇÃO DE EMERGÊNCIA</t>
    </r>
    <r>
      <rPr>
        <sz val="10"/>
        <rFont val="Calibri"/>
        <family val="2"/>
        <scheme val="minor"/>
      </rPr>
      <t xml:space="preserve">, 500 lm, 127/220V, com 80 led's, difusor </t>
    </r>
    <r>
      <rPr>
        <b/>
        <sz val="10"/>
        <rFont val="Calibri"/>
        <family val="2"/>
        <scheme val="minor"/>
      </rPr>
      <t>LEITOSO</t>
    </r>
    <r>
      <rPr>
        <sz val="10"/>
        <rFont val="Calibri"/>
        <family val="2"/>
        <scheme val="minor"/>
      </rPr>
      <t>, bateria 6V-4.5Ah, autonomia 4 horas, gabinete em metal, pintura epóxi. Technomaster ou equivalente.</t>
    </r>
  </si>
  <si>
    <t>4.1.1</t>
  </si>
  <si>
    <t>4.1.2</t>
  </si>
  <si>
    <t>4.1.3</t>
  </si>
  <si>
    <t>4.1.4</t>
  </si>
  <si>
    <t>Acessórios para montagem, fixação, identificação dos quadros e componentes.</t>
  </si>
  <si>
    <t>4.1.5</t>
  </si>
  <si>
    <r>
      <t xml:space="preserve">Conjunto 4 Supressores para sobretensão DPS, </t>
    </r>
    <r>
      <rPr>
        <b/>
        <sz val="10"/>
        <rFont val="Calibri"/>
        <family val="2"/>
        <scheme val="minor"/>
      </rPr>
      <t>18 kA</t>
    </r>
    <r>
      <rPr>
        <sz val="10"/>
        <rFont val="Calibri"/>
        <family val="2"/>
        <scheme val="minor"/>
      </rPr>
      <t xml:space="preserve"> Nominais, </t>
    </r>
    <r>
      <rPr>
        <b/>
        <sz val="10"/>
        <rFont val="Calibri"/>
        <family val="2"/>
        <scheme val="minor"/>
      </rPr>
      <t>Classe II</t>
    </r>
    <r>
      <rPr>
        <sz val="10"/>
        <rFont val="Calibri"/>
        <family val="2"/>
        <scheme val="minor"/>
      </rPr>
      <t>, 400 Joules, engate em trilho DIN (CD-ESTAB).</t>
    </r>
  </si>
  <si>
    <t>4.1.6</t>
  </si>
  <si>
    <t>Disjuntor termomagnético monopolar, tipo mini-disjuntor - 1x25 A - Curva C, 18kA/220V, IEC-974-2.</t>
  </si>
  <si>
    <t>4.1.7</t>
  </si>
  <si>
    <t xml:space="preserve">Cabo de cobre unipolar flexível # 10,0mm² HF (Não Halogenado), 90°C  0,6/1kV AFUMEX, AFITOX ou similar. </t>
  </si>
  <si>
    <t>4.1.8</t>
  </si>
  <si>
    <t>4.1.9</t>
  </si>
  <si>
    <t>4.1.10</t>
  </si>
  <si>
    <t>4.1.11</t>
  </si>
  <si>
    <t>4.1.12</t>
  </si>
  <si>
    <t>4.1.13</t>
  </si>
  <si>
    <t>4.2.1</t>
  </si>
  <si>
    <t>4.2.1.1</t>
  </si>
  <si>
    <r>
      <t xml:space="preserve">Canaleta em alumínio extrurado abaluado </t>
    </r>
    <r>
      <rPr>
        <b/>
        <sz val="10"/>
        <rFont val="Calibri"/>
        <family val="2"/>
        <scheme val="minor"/>
      </rPr>
      <t>53x14mm</t>
    </r>
    <r>
      <rPr>
        <sz val="10"/>
        <rFont val="Calibri"/>
        <family val="2"/>
        <scheme val="minor"/>
      </rPr>
      <t xml:space="preserve"> com septo divisor e tampa, em pintura a pó na cor MARROM, </t>
    </r>
    <r>
      <rPr>
        <b/>
        <sz val="10"/>
        <rFont val="Calibri"/>
        <family val="2"/>
        <scheme val="minor"/>
      </rPr>
      <t xml:space="preserve">Duto Slim </t>
    </r>
    <r>
      <rPr>
        <sz val="10"/>
        <rFont val="Calibri"/>
        <family val="2"/>
        <scheme val="minor"/>
      </rPr>
      <t>Dutotec ou equivalente</t>
    </r>
  </si>
  <si>
    <t>4.2.1.2</t>
  </si>
  <si>
    <t>Suporte Adaptador para porta equipamentos standars para Duto SLIM cor MARROM, ef.: DS-19127 DUTOTEC ou similar</t>
  </si>
  <si>
    <t>4.2.1.3</t>
  </si>
  <si>
    <t>Tampa terminal para DUTO SLIM ref DS-19525 DUTOTEC ou similar</t>
  </si>
  <si>
    <t>4.2.1.4</t>
  </si>
  <si>
    <t>Curva vertical interna 90° para DUTO SLIM ref. DS-19490  DUTOTEC ou similar</t>
  </si>
  <si>
    <t>4.2.1.5</t>
  </si>
  <si>
    <t>Suporte porta equipamentos MARROM ref. DT64440.00 DUTOTEC ou similar, para canaleta de aluminio p/tres blocos com, DUAS tomadas tipo bloco NBR.20A (PRETA), mais um bloco cego.</t>
  </si>
  <si>
    <t>4.2.1.6</t>
  </si>
  <si>
    <t>Suporte porta equipamentos MARROM ref. DT64440.00 DUTOTEC ou similar, para canaleta de aluminio p/tres blocos com, DOIS blocos c/RJ.45 Cat5e, mais um bloco cego.</t>
  </si>
  <si>
    <t>4.2.1.7</t>
  </si>
  <si>
    <t>Patch-cord AZUL 2,5m com plug RJ45 Cat 5e na extremidade</t>
  </si>
  <si>
    <t>4.2.1.8</t>
  </si>
  <si>
    <t>Patch-cord VERDE 2,5m com plug RJ45 Cat 5e na extremidade</t>
  </si>
  <si>
    <t>4.2.1.9</t>
  </si>
  <si>
    <t>Cabo de força 2,5m PP 3 x #1,5mm2 com plug macho 10A na extremidade</t>
  </si>
  <si>
    <t>4.2.1.10</t>
  </si>
  <si>
    <t>Spiraltube helicoidal cor branco 1/2" (organização cabos nas paredes, mesas e cashes)</t>
  </si>
  <si>
    <t>4.2.2</t>
  </si>
  <si>
    <t>4.2.3</t>
  </si>
  <si>
    <t>Suporte porta equipamentos MARROM ref. DT64440.00 DUTOTEC ou similar, para canaleta de aluminio p/tres blocos com, UMA tomadas tipo bloco NBR.20A (PRETA), mais um bloco cego.</t>
  </si>
  <si>
    <t>4.2.4</t>
  </si>
  <si>
    <t>Suporte porta equipamentos MARROM ref. DT64440.00 DUTOTEC ou similar, para canaleta de aluminio p/tres blocos com, UM bloco c/RJ.45 Cat 5e, mais dois blocos cegos.</t>
  </si>
  <si>
    <t>4.2.5</t>
  </si>
  <si>
    <t>4.2.6</t>
  </si>
  <si>
    <t>Suporte porta equipamentos MARROM ref. DT64440.00 DUTOTEC ou similar, para canaleta de aluminio p/tres blocos com, TRÊS blocos c/RJ.45 Cat5e .</t>
  </si>
  <si>
    <t>4.2.7</t>
  </si>
  <si>
    <t>Plug Macho RJ45 Cat 5e</t>
  </si>
  <si>
    <t>4.2.8</t>
  </si>
  <si>
    <t>4.2.9</t>
  </si>
  <si>
    <t>4.2.9.1</t>
  </si>
  <si>
    <r>
      <t xml:space="preserve">          - tomada 1xP+T 20A/250V NBR 14136 </t>
    </r>
    <r>
      <rPr>
        <b/>
        <sz val="10"/>
        <rFont val="Calibri"/>
        <family val="2"/>
        <scheme val="minor"/>
      </rPr>
      <t xml:space="preserve">(PRETA) </t>
    </r>
  </si>
  <si>
    <t>4.2.9.2</t>
  </si>
  <si>
    <r>
      <t xml:space="preserve">          -</t>
    </r>
    <r>
      <rPr>
        <b/>
        <sz val="10"/>
        <rFont val="Calibri"/>
        <family val="2"/>
        <scheme val="minor"/>
      </rPr>
      <t xml:space="preserve"> 1 tomada RJ-45  Cat.5e</t>
    </r>
  </si>
  <si>
    <t>4.2.10</t>
  </si>
  <si>
    <r>
      <t xml:space="preserve">Espelho de Alumínio para condulete 1" para tomadas </t>
    </r>
    <r>
      <rPr>
        <b/>
        <sz val="10"/>
        <rFont val="Calibri"/>
        <family val="2"/>
        <scheme val="minor"/>
      </rPr>
      <t>RJ-45 Cat 6  (CFTV).</t>
    </r>
  </si>
  <si>
    <t>4.2.11</t>
  </si>
  <si>
    <r>
      <t xml:space="preserve">Cabo UTP, 4 pares 24AWG LSZH  para rede Lógica (Não Halogenado) - </t>
    </r>
    <r>
      <rPr>
        <b/>
        <sz val="10"/>
        <rFont val="Calibri"/>
        <family val="2"/>
        <scheme val="minor"/>
      </rPr>
      <t>Categoria 5e.</t>
    </r>
  </si>
  <si>
    <t>4.2.12</t>
  </si>
  <si>
    <r>
      <t xml:space="preserve">Rack padrão 19" tipo gabinete fechado de parede com porta de vidro temperado transparente, cor cinza RAL 7032, com 104 conjuntos parafuso/porca gaiola, com chave, próprio para cabeamento estruturado de </t>
    </r>
    <r>
      <rPr>
        <b/>
        <sz val="10"/>
        <rFont val="Calibri"/>
        <family val="2"/>
        <scheme val="minor"/>
      </rPr>
      <t>24 Us</t>
    </r>
    <r>
      <rPr>
        <sz val="10"/>
        <rFont val="Calibri"/>
        <family val="2"/>
        <scheme val="minor"/>
      </rPr>
      <t xml:space="preserve">, medindo 118x58x67cm (ALP), tipo Gabinete Cabling Elite Black Box fixado na parede a 0,40m do piso, profundidade mínima interna livre de 60cm </t>
    </r>
    <r>
      <rPr>
        <b/>
        <sz val="10"/>
        <rFont val="Calibri"/>
        <family val="2"/>
        <scheme val="minor"/>
      </rPr>
      <t>(Rack Ativos ).</t>
    </r>
  </si>
  <si>
    <t>4.2.13</t>
  </si>
  <si>
    <r>
      <t xml:space="preserve">Rack padrão 19" tipo gabinete fechado de parede com porta de vidro temperado transparente, cor cinza RAL 7032, com 64 conjuntos parafuso/porca gaiola, com chave, próprio para cabeamento estruturado de </t>
    </r>
    <r>
      <rPr>
        <b/>
        <sz val="10"/>
        <rFont val="Calibri"/>
        <family val="2"/>
        <scheme val="minor"/>
      </rPr>
      <t>16 Us</t>
    </r>
    <r>
      <rPr>
        <sz val="10"/>
        <rFont val="Calibri"/>
        <family val="2"/>
        <scheme val="minor"/>
      </rPr>
      <t xml:space="preserve">, medindo 78x58x67cm (ALP), tipo Gabinete Cabling Elite Black Box fixado na parede a 0,40m do piso, profundidade mínima interna livre de 60cm </t>
    </r>
    <r>
      <rPr>
        <b/>
        <sz val="10"/>
        <rFont val="Calibri"/>
        <family val="2"/>
        <scheme val="minor"/>
      </rPr>
      <t>(Rack Operadoras).</t>
    </r>
  </si>
  <si>
    <t>4.2.14</t>
  </si>
  <si>
    <r>
      <t xml:space="preserve">Bloco de inserção engate rápido com corte M10 LSA Plus com bastidor metálico completo fixado no </t>
    </r>
    <r>
      <rPr>
        <b/>
        <sz val="10"/>
        <rFont val="Calibri"/>
        <family val="2"/>
        <scheme val="minor"/>
      </rPr>
      <t>Rack Operadoras</t>
    </r>
    <r>
      <rPr>
        <sz val="10"/>
        <rFont val="Calibri"/>
        <family val="2"/>
        <scheme val="minor"/>
      </rPr>
      <t xml:space="preserve"> com parafusos/porcas-gaiola.</t>
    </r>
  </si>
  <si>
    <t>4.2.15</t>
  </si>
  <si>
    <t>Bandeja fixa para rack 19"x 470mm profundidade, instalada.</t>
  </si>
  <si>
    <t>4.2.16</t>
  </si>
  <si>
    <r>
      <t xml:space="preserve">Patch Panel 24 portas c/ RJ-45 </t>
    </r>
    <r>
      <rPr>
        <b/>
        <sz val="10"/>
        <rFont val="Calibri"/>
        <family val="2"/>
        <scheme val="minor"/>
      </rPr>
      <t>Cat 5e</t>
    </r>
    <r>
      <rPr>
        <sz val="10"/>
        <rFont val="Calibri"/>
        <family val="2"/>
        <scheme val="minor"/>
      </rPr>
      <t xml:space="preserve">  p/ Rack 19" (Cab. Estruturado-LÓGICA).</t>
    </r>
  </si>
  <si>
    <t>4.2.17</t>
  </si>
  <si>
    <t>Guia de cabos 1 U para racks de 19" instalado (organizador horizontal).</t>
  </si>
  <si>
    <t>4.2.18</t>
  </si>
  <si>
    <t>Régua de 19" com 8 tomadas 2P+T 20A (45 graus).</t>
  </si>
  <si>
    <t>4.2.19</t>
  </si>
  <si>
    <t>Adapter Cable 2,5m (Estações de Trabalho, Impr, ATMs) - Cor Azul com Cover.</t>
  </si>
  <si>
    <t>4.2.20</t>
  </si>
  <si>
    <t>Patch Cord 1,5m (Lógica) - Cor Azul.</t>
  </si>
  <si>
    <t>4.2.21</t>
  </si>
  <si>
    <t>4.2.22</t>
  </si>
  <si>
    <t>Patch Cords UTP Cat5e identificados "CP1, CP2, ...", 2m com plugues RJ45 nas duas pontas ligação entre Equipamentos OPERADORAS e ATIVOS BANCO.</t>
  </si>
  <si>
    <t>4.2.23</t>
  </si>
  <si>
    <t>Abraçadeiras de Velcro 16mm Hellerman ou similar para amarração cabos e patch-cords (20 unidades).</t>
  </si>
  <si>
    <t>4.2.24</t>
  </si>
  <si>
    <t>Certificação pontos lógicos Cat.5e  com relatório.</t>
  </si>
  <si>
    <t>Patch Panel 24 portas com RJ-45 Cat 5e  p/ Rack 19" (Cab. Estruturado-TELEFONES).</t>
  </si>
  <si>
    <t>Voice Panel 30 portas com RJ-45 Cat 5e p/ Rack 19" (Rack - RAMAIS Central Telefônica).</t>
  </si>
  <si>
    <t>Patch Cord 1,5m (Ramais) - Cor VERDE.</t>
  </si>
  <si>
    <t>5.5</t>
  </si>
  <si>
    <t>Patch Cord 1,5m (Linhas) - Cor CINZA.</t>
  </si>
  <si>
    <t>5.6</t>
  </si>
  <si>
    <t>Cabo UTP, 4 pares 24AWG LSZH para Telefonia (Não Halogenado) - Categoria 5e.</t>
  </si>
  <si>
    <t>5.7</t>
  </si>
  <si>
    <t>Certificação pontos telefônicos Cat.5e  com relatório.</t>
  </si>
  <si>
    <t>5.8</t>
  </si>
  <si>
    <t>Cabo CIT-50-10 pares (DGENTRADA&lt;-&gt;RACK OP).</t>
  </si>
  <si>
    <t>5.9</t>
  </si>
  <si>
    <t>Bloco de inserção engate rápido com corte M10 LSA Plus com bastidor metálico completo.</t>
  </si>
  <si>
    <t>5.10</t>
  </si>
  <si>
    <t>Barra de terra  para Bloco M10.</t>
  </si>
  <si>
    <t>5.11</t>
  </si>
  <si>
    <t>Bloco de proteção para centelhadores tripolares a gás 10 pares.</t>
  </si>
  <si>
    <t>5.12</t>
  </si>
  <si>
    <t>Centelhador tripolar 230-5 A/5 kA.</t>
  </si>
  <si>
    <t>5.13</t>
  </si>
  <si>
    <t>Cabos UTP identificados "L1" E "L2" , para ligação Central Telefonica ao DG3 (folgas 1,5m no DG e 2m no RACK ATIVOS.</t>
  </si>
  <si>
    <t>5.14</t>
  </si>
  <si>
    <t>Cabo coaxial preto 75 Ohms na cor preta,  RF 75 0,4/25, 2 metros,  com conector tipo mini BNC reto com solda e conector tipo mini BNC fêmea angular com rosca interna e solda para comunicação do link E1 das Operadoras com a Central Telefônica.</t>
  </si>
  <si>
    <t>5.15</t>
  </si>
  <si>
    <t>Bateria selada 12V 7Ah.</t>
  </si>
  <si>
    <t>Fechadura auxiliar para perfil de alumínio Papaiz com tetra chave a ser instalada na parte de baixo da porta do KIT ATM.</t>
  </si>
  <si>
    <t>Suporte BRANCO Ref. DT.66844.10 DUTOTEC ou similar p/tres blocos com, UM bloco com furo central, mais dois blocos cegos Ref. DT 99430.00 ou similar</t>
  </si>
  <si>
    <t>2 Cabos CCI-50-10 vias (QDM/RDY&lt;-&gt;ALARME)</t>
  </si>
  <si>
    <t>1 Cabo CCI-50-10 vias (CD-TIMER&lt;-&gt;ALARME)</t>
  </si>
  <si>
    <t>1 Cabo CIT-50-5 pares (DG4&lt;-&gt;ALARME)</t>
  </si>
  <si>
    <r>
      <t xml:space="preserve">Cabo UTP, 4 pares 24AWG LSZH (Não Halogenado) - </t>
    </r>
    <r>
      <rPr>
        <b/>
        <sz val="10"/>
        <rFont val="Calibri"/>
        <family val="2"/>
        <scheme val="minor"/>
      </rPr>
      <t xml:space="preserve">Categoria 6 - </t>
    </r>
    <r>
      <rPr>
        <sz val="10"/>
        <rFont val="Calibri"/>
        <family val="2"/>
        <scheme val="minor"/>
      </rPr>
      <t>Ligação Geradores de Névoa com a Central de Alarme (2 cabos para cada GN)</t>
    </r>
  </si>
  <si>
    <t>Rack de Segurança, conforme item 6.1 do Memorial Descritivo.</t>
  </si>
  <si>
    <t>Organizadores de Cabos, conforme item 6.2 do Memorial Descritivo.</t>
  </si>
  <si>
    <t>Cabo U/UTP categoria 6 LSZH, conforme item 6.3 do Memorial Descritivo.</t>
  </si>
  <si>
    <t>Patch Panel Categoria 6 CARREGADO, com24 portas, conforme item 6.4 do Memorial Descritivo.</t>
  </si>
  <si>
    <t>Conector Categoria 6 Keystone conforme item 6.5 do Memorial Descritivo.</t>
  </si>
  <si>
    <t>8.6</t>
  </si>
  <si>
    <t>Régua de Tomadas fixação em racks ou gabinetes padrão 19 polegadas, conforme item 6.6 do Memorial Descritivo.</t>
  </si>
  <si>
    <t>8.7</t>
  </si>
  <si>
    <t>Certificação pontos lógicos Cat.6  com relatório, , conforme item 5.3 do Memorial Descritivo.</t>
  </si>
  <si>
    <t>PSPCI</t>
  </si>
  <si>
    <t>Placa sinalizadora fotoluminescente "PROIBIDO FUMAR".</t>
  </si>
  <si>
    <t>Placa sinalizadora fotoluminescente "RISCO DE CHOQUE ELÉTRICO".</t>
  </si>
  <si>
    <t>Placa sinalizadora fotoluminescente "EXTINTOR DE INCÊNDIO".</t>
  </si>
  <si>
    <t>Placa sinalizadora fotoluminescente "NÚMERO DO PAVIMENTO".</t>
  </si>
  <si>
    <t>Placa sinalizadora fotoluminescente "ROTA DE FUGA EM ESCADA".</t>
  </si>
  <si>
    <t>Extintor de incêncio PQS ABC 2A:20B:C 4kg.</t>
  </si>
  <si>
    <t>Extintor de incêncio CO2 5B:C 6kg.</t>
  </si>
  <si>
    <t>Fixação dos extintores de incêndio conforme indicação em planta.</t>
  </si>
  <si>
    <t>Kit saída de emergênic composto por caixa porta-chave tipo quebre o vidro, com acionamento, sirene strobo acústica, fonte de alimentação chaveada 24 VDC / 127/220V, modelo KIT-SE padrão Banrisul, instalada sobre caixa de passagem termoplástica de 150X150X68mm</t>
  </si>
  <si>
    <t>Placa sinalizadora fotoluminescente "ACIONADOR MANUAL" de alarme de incêndio</t>
  </si>
  <si>
    <t>Placa sinalizadora fotoluminescente "AVISADOR" de alarme de incêndio</t>
  </si>
  <si>
    <t>Central de alarme de incêndio tipo convencional supervisionada com fonte, carregador e flutuador de baterias, 6 laços, 24 VDC, 127/220VAC, autonomia de 24 horas em supervisão e 15 min em alarme, proteção por fusíveis de ação rápida 20ag, com baterias, de acordo com a NBR 17.240-2010.</t>
  </si>
  <si>
    <t>Acionador manual de alarme de incêndio convencional (botoneira) instalado a h=1,30m (eixo), compatível com a central de detecção de alarme JUNO-NET-EN54-3 laços da GLOBAL FIRE modelo GFE-MCPE-C.</t>
  </si>
  <si>
    <t>10.5</t>
  </si>
  <si>
    <t>Sirene áudio-visual convencional bitonal com leds de alto brilho na cor vermelha, 24 VDC, 110 dB e flash strobe de 8000mcd;</t>
  </si>
  <si>
    <t>10.6</t>
  </si>
  <si>
    <t>Cabo de cobre blindado para central de alarme convencional, blindagem em fita de poliester-alumínio, fio dreno, PVC 105°C, 4 vias #0,75mm2 (preto/branco/azul/vermelho), isolação 600V, capa anti-chama cor vermelho segurança (Laços)</t>
  </si>
  <si>
    <t>10.7</t>
  </si>
  <si>
    <t>Pintura da tubulação de alarme e detecção de incêndio com tinta esmalte cor vermelha</t>
  </si>
  <si>
    <t>SPDA</t>
  </si>
  <si>
    <t>Barra Chata de Alumínio 7/8" X 1/8" (70mm²) X 3m - Sistemas de Captação e Descidas) - TEL 771, da Termotécnica ou similar.</t>
  </si>
  <si>
    <t xml:space="preserve">Conector minigar em latão estanhado p/ vergalhão-haste até ø10 mm e cabos 16-50mm² - (TEL-583), da termotécnica ou similar. </t>
  </si>
  <si>
    <t xml:space="preserve">Suporte guia GELCAM base plana/curva p/ barra de 7/8"X1/8" (base+tampa) altura 50mm, diâmetro 44mm, com tampa e parafusos inox. </t>
  </si>
  <si>
    <t>Silicone 310 gramas (tubo).</t>
  </si>
  <si>
    <t>11.10</t>
  </si>
  <si>
    <t>Eletroduto PVC rígidoroscável  Ø1” x 3m.</t>
  </si>
  <si>
    <t>11.11</t>
  </si>
  <si>
    <t>Abraçadeira de alumínio p/ eletroduto 1"x7/8"x1/8".</t>
  </si>
  <si>
    <t>11.12</t>
  </si>
  <si>
    <t xml:space="preserve">Bucha de Nylon S8. </t>
  </si>
  <si>
    <t>11.13</t>
  </si>
  <si>
    <t xml:space="preserve">Parafuso Autoatarrachante Inox M8 X 45mm (fixação barras) </t>
  </si>
  <si>
    <t>11.14</t>
  </si>
  <si>
    <t>Arruela Lisa Inox DN 1/4" - TEL 5303 (Fixação Barras), da Termotécnica ou similar.</t>
  </si>
  <si>
    <t>11.15</t>
  </si>
  <si>
    <t>Arruela Lisa Aba Larga Inox DN  5mm - TEL 5305 (Alinhamento Barras), da Termotécnica ou similar.</t>
  </si>
  <si>
    <t>11.16</t>
  </si>
  <si>
    <t>Haste de aço cobreado alta camada Ø3/4"x 3000mm enterrada no solo a 0,50m - TEL 5823, da Termotécnica ou similar.</t>
  </si>
  <si>
    <t>11.17</t>
  </si>
  <si>
    <t>11.18</t>
  </si>
  <si>
    <t>Caixa de Inspeção Suspensa em Polipropileno anti-UV e antichamas, com bocal 1" 123x158x87mm TEL-541, ou similar , contendo placa de advertência com dizeres "CUIDADO RISCO DE CHOQUE ELÉTRICO" e "Mantenha distância de segurança superior a 3 metros"</t>
  </si>
  <si>
    <t>11.19</t>
  </si>
  <si>
    <t>Pintura e preparação das barras de alumínio das descidas com tinta esmalte cor da superfície adjacente, incluindo base Supergalvite.</t>
  </si>
  <si>
    <t>11.20</t>
  </si>
  <si>
    <t>Abertura de calçamento e escavação de vala no solo de 0,60m de profundidade e 0,20m largura com abertura, instalação ds cabos do Anel de Aterramento, fechamento, compactação do solo e recomposiçãodo  piso/solo, calçadas.</t>
  </si>
  <si>
    <t>11.21</t>
  </si>
  <si>
    <t>Execução de infraestrutura para conexão do cabo de equalização do aterramento (cabo de aço cobreado nú de #70mm2) entre o BEP (CUP) e o aterramento do SPDA e o Aterramento do No-break.</t>
  </si>
  <si>
    <t>11.22</t>
  </si>
  <si>
    <t>Montagem/desmontagens de andaimes</t>
  </si>
  <si>
    <t>11.23</t>
  </si>
  <si>
    <t>Caixa de Equipotencialização 6:1 com barramento e terminais de pressão, dimensões 180x150x90mm - TEL 902 - Equalização BEP.</t>
  </si>
  <si>
    <t>11.24</t>
  </si>
  <si>
    <t>DPS classe I, Nível de Proteção III,  Iimp=20kA (10/350us), Up &lt; 2,5 kV, Uc = 275V, Icc= 20kA (3 FASES), modelo MPR-150 da MMT Eletro Eletrônica Ltda,, ou similar.</t>
  </si>
  <si>
    <t>11.25</t>
  </si>
  <si>
    <t>DPS classe I, Nível de Proteção III,  Iimp=50kA (10/350us), Up &lt; 2,5 kV, Uc = 275V, Icc= 20kA, (NEUTRO), modelo MPR-150 da MMT Eletro Eletrônica Ltda, ou similar.</t>
  </si>
  <si>
    <t>11.26</t>
  </si>
  <si>
    <t>Cabo de cobre flex #25mm2 isolam HF (Halogen Free) 0,6/1kV</t>
  </si>
  <si>
    <t>11.27</t>
  </si>
  <si>
    <t>Fusíveis  NH-00 gG 63A com base.</t>
  </si>
  <si>
    <t>11.28</t>
  </si>
  <si>
    <t>Base para fusível NH-00.</t>
  </si>
  <si>
    <t>11.29</t>
  </si>
  <si>
    <t>Trilho din 35mm.</t>
  </si>
  <si>
    <t>11.30</t>
  </si>
  <si>
    <t>11.31</t>
  </si>
  <si>
    <t>Disjuntor Termomagnético 1 x 20A, curva C, 10kA.</t>
  </si>
  <si>
    <t>11.32</t>
  </si>
  <si>
    <t>Cabo de cobre flex #10mm2 isolam HF (Halogen Free) 0,6/1 kV.</t>
  </si>
  <si>
    <t>11.33</t>
  </si>
  <si>
    <t xml:space="preserve">Atualização do projeto AS-Built, Medição do Aterramento e Continuidade comLaudo Técnico e ART de profissional habilitado. </t>
  </si>
  <si>
    <t>11.34</t>
  </si>
  <si>
    <t>Limpeza e verificação final.</t>
  </si>
  <si>
    <t>Fechadura Digital modelo FR 320 Intelbras ou similar</t>
  </si>
  <si>
    <t>Mola de retorno para porta até 80 kg</t>
  </si>
  <si>
    <t>Treinamento do Controle de Acesso.</t>
  </si>
  <si>
    <t>Verificação e certificação final das instalações - chek list.</t>
  </si>
  <si>
    <t>INSTALAÇÕES MECANICAS:</t>
  </si>
  <si>
    <t>Fornecimento e instalção de condicionadores de ar</t>
  </si>
  <si>
    <t>Condiciondador  de ar dividido tipo splitão 15TR - evaporadora modelo montagem vertical com descarga superior, aquecimento por resistências elétricas 2 x 9.0kW, kit controlador termostato programavel com display de 6 digitos, filtros G4, com opcionais banco de capacitores para correção do fator de potência, valvulas de serviço, visor de liquido, rele proteção inversão/falta de fases -  condensadora (1fixo + 1inverter)  ciclo frio, fluido refrigerante R410A , ventilador axial com descarga na vertical  - 380V - trifásico Ref.: Mod. Ecosplit 40MX/38EVC- Carrier ou equivalente</t>
  </si>
  <si>
    <t>Conjunto condicionador de ar 36.000Btu/h, evaporadora modelo built-in com controle remoto sem fio, condensadora com ventilação axial de descarga vertical/horizontal, ciclo reverso, fluido refrigerante R410A, compressor scroll, 220V /1F Ref.: Mod. Sky Air - Daikin ou equivalente</t>
  </si>
  <si>
    <t>Duto construído em painel sanduíche em chapas de alumínio gofrado com enchimento em polipropileno (MPU), com espessura mínima 20mm. Incluído todos acessórios para execução e fixação (fita, cola, cantoneiras, perfis, disco, reforço, parafusos, selante, baionetas, pinos, abraçadeiras, etc).</t>
  </si>
  <si>
    <t>Grelha de insuflamento 650x150mm dupla deflexão em aluminio cor natural</t>
  </si>
  <si>
    <t>Grelha de retorno 650x150mm aletas fixas 45° em aluminio cor natural</t>
  </si>
  <si>
    <t>Tubos de cobre linha sucção p/ splitão esp. 1,4mm  - tempera dura - bitola cfe espeficações do fabricante</t>
  </si>
  <si>
    <t>Tubos de cobre linha liquido p/ splitão esp. 0,79mm  - tempera dura - bitola cfe espeficações do fabricante</t>
  </si>
  <si>
    <t>Tubos de cobre linha sucção p/ split system Mod. built-in esp. 1,4mm  -tempera dura - bitola cfe espeficações do fabricante</t>
  </si>
  <si>
    <t>Tubos de cobre linha liquido p/ split system Mod. built-in esp. 0,79mm  -tempera dura - bitola cfe espeficações do fabricante</t>
  </si>
  <si>
    <t>Isolamento em tubos de borracha elastomérica bitola cfe diametro das linhas de cobre e drenagem</t>
  </si>
  <si>
    <t>Fluido refrigerante R410A - botija de 11 kg</t>
  </si>
  <si>
    <t>Calços de borracha tipo neopreme carga 200kg</t>
  </si>
  <si>
    <t>Eletrocalha e acessórios perfurada 200x100mm chapa 20 AWG.</t>
  </si>
  <si>
    <t>Suporte industrializado para condensadora tipo mão francesa</t>
  </si>
  <si>
    <t>par</t>
  </si>
  <si>
    <t xml:space="preserve">Executar limpeza especializada da rede dutos de insuflamento do pavimento térreo com análise de particulados, emissão de laudo e recolhimento de ART </t>
  </si>
  <si>
    <t>Infraestrutura elétrica e comando</t>
  </si>
  <si>
    <t>Timer programável Bivolt COEL RSTS20</t>
  </si>
  <si>
    <t xml:space="preserve">Contator tripolar de 220V, 25A de corrente com 5,5kW.  Ref.  WEG CWM25-00-30220 ou de equivalente técnico semelhante. </t>
  </si>
  <si>
    <t>Caixa de comando 500x400x170mm c/ acessórios - Instalação de timers e contatores</t>
  </si>
  <si>
    <t>Quadro elétrico metálico com tampa com dimensões 300x300x100mm. Ref. Tigre, Tramontina ou equivalente.</t>
  </si>
  <si>
    <t xml:space="preserve">Cabo de fios sólidos de cobre eletrolítico tipo PP 5x4,0mm² , seção circular, livre de halogêneo, antichama, com tensão nominal de 450/750V.  de Ref.  Cabo Múltiplo Conduspar PP, Prysmian Group ou equivalente. </t>
  </si>
  <si>
    <t xml:space="preserve">Cabo de fios sólidos de cobre eletrolítico tipo PP 5x2,5mm² , seção circular, livre de halogêneo, antichama, com tensão nominal de 450/750V.  de Ref.  Cabo Múltiplo Conduspar PP, Prysmian Group ou equivalente. </t>
  </si>
  <si>
    <t>Caixa tipo condulete com tampa cega com diâmetro de 3/4". Ref. Tigre, Tramontina ou equivalente.</t>
  </si>
  <si>
    <t>Caixa tipo condulete com tampa cega com diâmetro de 1". Ref. Tigre, Tramontina ou equivalente.</t>
  </si>
  <si>
    <t>Eletroduto de ferro tipo pesado, diâmetro de ø 3/4", rígidos de aço, acabamento galvanizado eletrolítico. Ref.: Tigre, Elecon ou equivalente</t>
  </si>
  <si>
    <t>Eletroduto de ferro tipo pesado, diâmetro de ø 1", rígidos de aço, acabamento galvanizado eletrolítico. Ref.: Tigre, Elecon ou equivalente</t>
  </si>
  <si>
    <t>Adequações e obras civis</t>
  </si>
  <si>
    <t xml:space="preserve">Execução de forro em gesso acartonado </t>
  </si>
  <si>
    <t>Tubo PVC rígido soldavel 3/4" linha hidráulica</t>
  </si>
  <si>
    <t>Execução de contrapiso base em concreto armado sobre terreno (1,2x4,5x0,2)m³</t>
  </si>
  <si>
    <t>Estrutura metálica em aço carbono perfil "I" 12 x 5 1/4 (W 410x67)</t>
  </si>
  <si>
    <t>Executar furações diâmetro 15cm em alvenaria com acabamento e pintura no padrão existente para passagem das linhas de gás</t>
  </si>
  <si>
    <t xml:space="preserve">Remoção e colocação de forro modular existente de madeira </t>
  </si>
  <si>
    <t>Abertura de vão (15x15)cm para passagens de linhas de refrigeração com recomposição da esquadria c/vidro em madeira e grade existente</t>
  </si>
  <si>
    <t>Desinstalação e transporte condicionadores existentes</t>
  </si>
  <si>
    <t xml:space="preserve">Condicionador de ar 10TR condensação a agua modelo self vertical com descarga superior (considerar logistica horizoltal / vertical com entrega, devidamente acondicionado em caixotes de madeira - palates - na Bagergs em Canoas - RS) </t>
  </si>
  <si>
    <t>Executar serviço de seccionamento e tamponamento das linhas hidráulicas de condensação - eliminar ramais/  trechos dentro da sala de máquinas</t>
  </si>
  <si>
    <t xml:space="preserve">un </t>
  </si>
  <si>
    <t>Fixador suportes Gelcam (Adesivos componentes A+B) (1 kg para 50un ).</t>
  </si>
  <si>
    <t>Minidisjuntor tripolar de corrente nominal de 32A, com capacidade de interruun ão de corrente 4,5kA, 220/380V, curva C, com fixação por parafusos ou trilho DIN 35x7,5mm.  Ref.  SIEMENS 5SL3 332-7MB ou de modelo equivalente.</t>
  </si>
  <si>
    <t>Minidisjuntor monopolar de corrente nominal de 20A, com capacidade de interruun ão de corrente 4,5kA, 220/380V, curva C, com fixação por parafusos ou trilho DIN 35x7,5mm.  Ref.  SIEMENS 5SL3 120-7 MB ou de modelo equivalente.</t>
  </si>
  <si>
    <t>Instalações Provisórias</t>
  </si>
  <si>
    <t>Admistração Local</t>
  </si>
  <si>
    <t>Estrutura</t>
  </si>
  <si>
    <t>Serralheria</t>
  </si>
  <si>
    <t>Esquadrias</t>
  </si>
  <si>
    <t>Sala de Autoatendimento</t>
  </si>
  <si>
    <t>Mobiliário</t>
  </si>
  <si>
    <t>Rede Hidrossanitária</t>
  </si>
  <si>
    <t>Sanitário Acessível</t>
  </si>
  <si>
    <t>Sanitários</t>
  </si>
  <si>
    <t xml:space="preserve">Montagem Quadros de Distribuição e Cabos Elétricos: </t>
  </si>
  <si>
    <r>
      <rPr>
        <b/>
        <sz val="10"/>
        <rFont val="Calibri"/>
        <family val="2"/>
        <scheme val="minor"/>
      </rPr>
      <t>Mini Disjuntores</t>
    </r>
    <r>
      <rPr>
        <sz val="10"/>
        <rFont val="Calibri"/>
        <family val="2"/>
        <scheme val="minor"/>
      </rPr>
      <t xml:space="preserve"> Termomagnéticos de 1x16A, </t>
    </r>
    <r>
      <rPr>
        <b/>
        <sz val="10"/>
        <rFont val="Calibri"/>
        <family val="2"/>
        <scheme val="minor"/>
      </rPr>
      <t>5 kA</t>
    </r>
    <r>
      <rPr>
        <sz val="10"/>
        <rFont val="Calibri"/>
        <family val="2"/>
        <scheme val="minor"/>
      </rPr>
      <t xml:space="preserve"> em 220/380V, com fixações e terminais para cabos. Ref. Siemens 5SL1, Eletromar-Hager MV/MW.</t>
    </r>
  </si>
  <si>
    <r>
      <t>Disjuntores Termomagnéticos</t>
    </r>
    <r>
      <rPr>
        <b/>
        <sz val="10"/>
        <rFont val="Calibri"/>
        <family val="2"/>
        <scheme val="minor"/>
      </rPr>
      <t xml:space="preserve"> Caixa Moldada</t>
    </r>
    <r>
      <rPr>
        <sz val="10"/>
        <rFont val="Calibri"/>
        <family val="2"/>
        <scheme val="minor"/>
      </rPr>
      <t xml:space="preserve"> de 3x50A -</t>
    </r>
    <r>
      <rPr>
        <b/>
        <sz val="10"/>
        <rFont val="Calibri"/>
        <family val="2"/>
        <scheme val="minor"/>
      </rPr>
      <t>10kA</t>
    </r>
    <r>
      <rPr>
        <sz val="10"/>
        <rFont val="Calibri"/>
        <family val="2"/>
        <scheme val="minor"/>
      </rPr>
      <t xml:space="preserve"> em 220/380V com fixações e terminais para cabos. Ref. Siemens 3VF22, Weg DWB/DW, Eletromar-Hager CAH</t>
    </r>
  </si>
  <si>
    <r>
      <t xml:space="preserve">Dispositivo </t>
    </r>
    <r>
      <rPr>
        <b/>
        <sz val="10"/>
        <rFont val="Calibri"/>
        <family val="2"/>
        <scheme val="minor"/>
      </rPr>
      <t xml:space="preserve">Interruptor DR Bipolar </t>
    </r>
    <r>
      <rPr>
        <sz val="10"/>
        <rFont val="Calibri"/>
        <family val="2"/>
        <scheme val="minor"/>
      </rPr>
      <t xml:space="preserve">2x25A Bipolar sensibilidade </t>
    </r>
    <r>
      <rPr>
        <b/>
        <sz val="10"/>
        <rFont val="Calibri"/>
        <family val="2"/>
        <scheme val="minor"/>
      </rPr>
      <t xml:space="preserve">30mA. </t>
    </r>
    <r>
      <rPr>
        <sz val="10"/>
        <rFont val="Calibri"/>
        <family val="2"/>
        <scheme val="minor"/>
      </rPr>
      <t>Ref. Siemens ou equivalente.</t>
    </r>
  </si>
  <si>
    <r>
      <t xml:space="preserve">Dispositivo </t>
    </r>
    <r>
      <rPr>
        <b/>
        <sz val="10"/>
        <rFont val="Calibri"/>
        <family val="2"/>
        <scheme val="minor"/>
      </rPr>
      <t xml:space="preserve">Interruptor DR Bipolar </t>
    </r>
    <r>
      <rPr>
        <sz val="10"/>
        <rFont val="Calibri"/>
        <family val="2"/>
        <scheme val="minor"/>
      </rPr>
      <t xml:space="preserve">2x25A Bipolar sensibilidade </t>
    </r>
    <r>
      <rPr>
        <b/>
        <sz val="10"/>
        <rFont val="Calibri"/>
        <family val="2"/>
        <scheme val="minor"/>
      </rPr>
      <t xml:space="preserve">300mA. </t>
    </r>
    <r>
      <rPr>
        <sz val="10"/>
        <rFont val="Calibri"/>
        <family val="2"/>
        <scheme val="minor"/>
      </rPr>
      <t>Ref. Siemens ou equivalente.</t>
    </r>
  </si>
  <si>
    <t>Pontos de Iluminação/Tomadas e Ar Condicionado</t>
  </si>
  <si>
    <t>Instalações de Iluminação</t>
  </si>
  <si>
    <t>Eletroduto de Ferro Galvanizado Eletrolítico Médio Pesado:</t>
  </si>
  <si>
    <t>Instalações de Automação (Elétrica e Sinal)</t>
  </si>
  <si>
    <t>Instalaçãoes Elétricas</t>
  </si>
  <si>
    <t>Pontos para Transmissão de Dados</t>
  </si>
  <si>
    <t>Patch Cord UTP Cat5e Azul, 4m com plugues RJ45 entre RACK ATIVOS e QDM/RDY.</t>
  </si>
  <si>
    <t>Instalações Telefônicas</t>
  </si>
  <si>
    <t>Programação Visual e Pórtico</t>
  </si>
  <si>
    <t xml:space="preserve">Instalações de Alarme </t>
  </si>
  <si>
    <t>Instalações de CFTV</t>
  </si>
  <si>
    <t>Alarme de Incêncio Convencional</t>
  </si>
  <si>
    <t>Controle de Portas</t>
  </si>
  <si>
    <t>Serviços Complementares Elétrica/Automação/Telefônico</t>
  </si>
  <si>
    <t>KIT ATM, composto por: Kit de Suportes de fixação para porta de alumínio, placa metálica na cor do pórtico para fechamento do buraco da leitora, eletroímã 150 Kgf com sensor, fonte de alimentação com carregador flutuante de bateria,  botoeira de acionamento Amarela (NA - interna),  botoeira de acionamento Preta (NF - interno) - Retirar botoeira amarela superior e instalar botoeira preta em série com a chave pacri.</t>
  </si>
  <si>
    <t xml:space="preserve">Cilindro contato elétrico Chave Pacri - segredos iguais com segredo 3212 padrão Banrisul" </t>
  </si>
  <si>
    <t>1.2.3</t>
  </si>
  <si>
    <t>Adesivos:</t>
  </si>
  <si>
    <t>Placas Suspensas:</t>
  </si>
  <si>
    <t>Placas de Porta:</t>
  </si>
  <si>
    <t>Placas Formatos Especiais:</t>
  </si>
  <si>
    <t>Porta Cartaz:</t>
  </si>
  <si>
    <t>MP - Mesa Acessível:</t>
  </si>
  <si>
    <t>Abrigo metálico uso externo para extintor  4kg tipo caixa para extintor de incêndio em chapa de aço carbono com pintura eletrostática a pó cor vermelha com ventilação lateral e vidro frontal estilhaçante com adesivo  "EM CASO DE INCENDIO QUEBRE O VIDRO"</t>
  </si>
  <si>
    <t>Cobo de Cobre Nú 50mm² (7 FIOS NBR 6524) - Sistema de  Aterramento e Anel de Aterramento enterradp no solo - TEL 5750, da Termotécnica ou similar.</t>
  </si>
  <si>
    <t>Cobo de Cobre Nú 16mm² (7 FIOS NBR 6524) - Sistema de  Equipotencialização - TEL 5716, da Termotécnica ou similar.</t>
  </si>
  <si>
    <t>Conector  Fixador Universal de latão estanhado para junção Barra com cabo de cobre, e ligação das partes metálicas da cobertura com o SPDA TEL 5024 (#16 a #70mm2).</t>
  </si>
  <si>
    <t xml:space="preserve">Caixa de inspeção de solo de aterramento em polipropileno  diâmetro 300mm comprimento 400mm com tampa reforçada de ferro fundido com escotilha TEL-505 e TEL-536, e base de concreto, da Termotécnica ou similar. </t>
  </si>
  <si>
    <r>
      <t xml:space="preserve">Canaleta de alumínio Dutotec de </t>
    </r>
    <r>
      <rPr>
        <b/>
        <sz val="10"/>
        <rFont val="Calibri"/>
        <family val="2"/>
        <scheme val="minor"/>
      </rPr>
      <t>73x45mm</t>
    </r>
    <r>
      <rPr>
        <sz val="10"/>
        <rFont val="Calibri"/>
        <family val="2"/>
        <scheme val="minor"/>
      </rPr>
      <t xml:space="preserve"> pintura eletrostática cor Marrom/Branco, ou equivalente.</t>
    </r>
  </si>
  <si>
    <r>
      <t xml:space="preserve">Tampa para Canaleta de alumínio Dutotec  de </t>
    </r>
    <r>
      <rPr>
        <b/>
        <sz val="10"/>
        <rFont val="Calibri"/>
        <family val="2"/>
        <scheme val="minor"/>
      </rPr>
      <t>73mm</t>
    </r>
    <r>
      <rPr>
        <sz val="10"/>
        <rFont val="Calibri"/>
        <family val="2"/>
        <scheme val="minor"/>
      </rPr>
      <t xml:space="preserve"> pintura eletrostática cor Marrom/Branco, ou equivalente.</t>
    </r>
  </si>
  <si>
    <t>Caixa 100x100 tipo X branca para canaleta de Alumínio de 73x25 ou 45mm cor Marrom/Branco.</t>
  </si>
  <si>
    <r>
      <t xml:space="preserve">Canaleta de alumínio Dutotec de </t>
    </r>
    <r>
      <rPr>
        <b/>
        <sz val="10"/>
        <rFont val="Calibri"/>
        <family val="2"/>
        <scheme val="minor"/>
      </rPr>
      <t>73x25mm</t>
    </r>
    <r>
      <rPr>
        <sz val="10"/>
        <rFont val="Calibri"/>
        <family val="2"/>
        <scheme val="minor"/>
      </rPr>
      <t xml:space="preserve"> pintura eletrostática cor Marrom/Branco, ou equivalente.</t>
    </r>
  </si>
  <si>
    <t>Adaptador derivação saída eletrodutos para Canaleta de Alumínio de 73x25 ou 45mm.</t>
  </si>
  <si>
    <t>Curva 90 graus cor Marrom/Branco para canaleta de Alumínio de 73x25 ou 45mm.</t>
  </si>
  <si>
    <t>Tinta acrílica na cor branca sobre parede de alvenaria com revestimento em reboco</t>
  </si>
  <si>
    <t>Tinta acrílica na cor azul sobre parede de alvenaria com revestimento em reboco</t>
  </si>
  <si>
    <t>Tinta PVA na cor branca sobre parede em gesso acartonado com emassamento</t>
  </si>
  <si>
    <t>Tinta PVA na cor branca sobre forro em gesso acartonado com emassamento</t>
  </si>
  <si>
    <t>Grade em alumínio com pintura eletrostática branca perfil tubular horizontal 1/2"x1" - a ser acoplada à esquadria de alumínio, h=210cm, espaçamento a cada 12cm</t>
  </si>
  <si>
    <t>Filme venetian 10mm x 4mm combinado com jateado 50% parte superior para divisor de sigilo</t>
  </si>
  <si>
    <t>Divisor de ambiente padrão Banrisul (120x180cm):</t>
  </si>
  <si>
    <t>Tubulação para Rede hidrossanitária - esgoto:</t>
  </si>
  <si>
    <t>Barras em aço inox sanitário PNE:</t>
  </si>
  <si>
    <t>Divisor de Sigilo Padrão Banrisul (conforme detalhamento específico):</t>
  </si>
  <si>
    <t>Lixeiras:</t>
  </si>
  <si>
    <t>Paisagismo:</t>
  </si>
  <si>
    <t>Limpeza:</t>
  </si>
  <si>
    <t>Suporte porta equipamentos marrom ref. DT64440.00 DUTOTEC ou similar, para canaleta de aluminio para três blocos com, DOIS blocos c/RJ.45 Cat5e, mais um bloco cego.</t>
  </si>
  <si>
    <t>Suporte porta equipamentos marrom ref. DT64440.00 DUTOTEC ou similar, para canaleta de aluminio para três blocos com, DUAS tomadas tipo bloco NBR.20A (PRETA), mais um bloco cego.</t>
  </si>
  <si>
    <t>Acessórios diversos (abraçadeiras, parafusos, porcas, arruelas, tirantes, arrebites, fita PVC, cola, etc)</t>
  </si>
  <si>
    <t>Esquadria em alumínio com pintura eletrostática branca com porta (PAL 110) e grade tubular junto à PGDM acesso:</t>
  </si>
  <si>
    <t>Poda de árvores pátio interno - atentar para solicitação do serviço junto aos órgãos municipais;</t>
  </si>
  <si>
    <t>Eletroduto Flexível com alma de aço revestimento PVC - Sealtube - 3/4 a 1".</t>
  </si>
  <si>
    <t>Conector Reto de alumínio para Sealtube 3/4" a 1", Dutotec ou Similar.</t>
  </si>
  <si>
    <t>Eletroduto Flexível com alma de aço revestimento PVC - Sealtube - 1/2 " (descida máscara).</t>
  </si>
  <si>
    <t>Conector Reto de alumínio para Sealtube 1/2", Dutotec ou Similar.</t>
  </si>
  <si>
    <r>
      <t>Suporte Dutotec Ref. DT.64.140.00 com um</t>
    </r>
    <r>
      <rPr>
        <b/>
        <sz val="10"/>
        <rFont val="Calibri"/>
        <family val="2"/>
        <scheme val="minor"/>
      </rPr>
      <t xml:space="preserve"> </t>
    </r>
    <r>
      <rPr>
        <sz val="10"/>
        <rFont val="Calibri"/>
        <family val="2"/>
        <scheme val="minor"/>
      </rPr>
      <t>interruptor</t>
    </r>
    <r>
      <rPr>
        <b/>
        <sz val="10"/>
        <rFont val="Calibri"/>
        <family val="2"/>
        <scheme val="minor"/>
      </rPr>
      <t xml:space="preserve"> </t>
    </r>
    <r>
      <rPr>
        <sz val="10"/>
        <rFont val="Calibri"/>
        <family val="2"/>
        <scheme val="minor"/>
      </rPr>
      <t>Universal 10A cor branca, ou equivalente.</t>
    </r>
  </si>
  <si>
    <t xml:space="preserve">Luminária de alumínio cilíndrica de SOBREPOR em forro mineral/gesso PAINEL LED, 18W slim, 4000K branco neutro, diâmetro 29cm, Brilia modelo 433041 ou similar. </t>
  </si>
  <si>
    <t xml:space="preserve">Cabo de cobre PP Cordplast 3x#1,5mm²  HF  (Não Halogenado) 70°C 450/750V AFITOX/AFUMEX ou similar. </t>
  </si>
  <si>
    <t xml:space="preserve">Cabo de cobre PP Cordplast 3x1,0mm²  HF  (Não Halogenado) 70°C 450/750V AFITOX/AFUMEX ou similar (Módulos de Ilum Emerg). </t>
  </si>
  <si>
    <t xml:space="preserve">Caixa embutir PAREDE 100x50x50mm (2x4") </t>
  </si>
  <si>
    <t>Condulete alumínio ø 3/4" c/ tampa.</t>
  </si>
  <si>
    <t>Condulete alumínio ø 1" c/tampa.</t>
  </si>
  <si>
    <t>Condulete alumínio ø 2" c/tampa.</t>
  </si>
  <si>
    <t xml:space="preserve">Pontos de Piso:  </t>
  </si>
  <si>
    <t>Minicaptor vertical em barra chata de alumínio de 7/8" x 1/8" (70mm2) e altura de 300mm (TEL-940), da Termotécnica ou similar.</t>
  </si>
  <si>
    <t>DPS classe iII, Nível de Proteção II,  Inominal=15kA (8/20us), Up &lt; 1,0 kV, Uc = 275V, Icc= 10kA, modelo MPS-40 da MMT Eletro Eletrônica Ltda, ou similar.</t>
  </si>
  <si>
    <t>1. OBJETO: OBRAS CIVIS, INSTALAÇÕES ELÉTRICA, LÓGICA E MECÂNICA PARA AGÊNCIA GRAMADO</t>
  </si>
  <si>
    <t>2. ENDEREÇO DE EXECUÇÃO/ENTREGA:  RUA ME. VERÔNICA, 113 - GRAMADO - RS</t>
  </si>
  <si>
    <r>
      <t xml:space="preserve">3. PRAZO DE EXECUÇÃO/ENTREGA: </t>
    </r>
    <r>
      <rPr>
        <sz val="10"/>
        <rFont val="Calibri"/>
        <family val="2"/>
        <scheme val="minor"/>
      </rPr>
      <t xml:space="preserve"> 120 DIAS</t>
    </r>
  </si>
  <si>
    <t>PÓRTICO com legenda BANRISUL ELETRÔNICO conforme padrão.</t>
  </si>
  <si>
    <t xml:space="preserve">          - tomada 1x2P+T 20A/250V NBR 14136 (azul). </t>
  </si>
  <si>
    <t xml:space="preserve">          - tomada 2x2P+T 20A/250V NBR 14136 (azul). </t>
  </si>
  <si>
    <t>Instalações de Iluminação/Sinalização de Emergência</t>
  </si>
  <si>
    <t>3.8</t>
  </si>
  <si>
    <t>3.8.1</t>
  </si>
  <si>
    <t>3.8.2</t>
  </si>
  <si>
    <t>3.8.3</t>
  </si>
  <si>
    <t>3.8.4</t>
  </si>
  <si>
    <t>Quadro metálico de sobrepor em chapa de aço e pintura a pó cor cinza RAL 9002 com tampa e contra-tampa metálicas articuladas por dobradiças, com fecho rápido e aterramento na caixa, tampa e contra-tampa. Placa de montagem cor laranja RAL 2004. Canaletas plásticas com tampa internas para organização dos cabos. Espaço para disjuntor geral termomagnético tripolar caixa moldada e disjuntores parciais tipos mini-disjuntores e demais componentes. Barramentos de cobre eletrolítico recobertos por material isolante termocontrátil, sendo os principais tipo barras paralelas trifásicas para 200A /18 kA, e secundários para 100A, mais barramento de neutro e de terra com capacidade de corrente mínima de 3 A/mm². Com porta documentos e identificações conforme memorial. Dimensões: 750x750x220mm (AxLxP) - CD-ESTAB.</t>
  </si>
  <si>
    <t>Acessórios para montagem, fixação, identificação dos quadros e componentes</t>
  </si>
  <si>
    <t>4.1.14</t>
  </si>
  <si>
    <r>
      <t>Caixa para Módulo Automação</t>
    </r>
    <r>
      <rPr>
        <sz val="10"/>
        <rFont val="Calibri"/>
        <family val="2"/>
        <scheme val="minor"/>
      </rPr>
      <t xml:space="preserve">  tipo Quadro de Comando de sobrepor em chapa de aço e pintura a pó cor cinza RAL 9002, com tampa metálica articulada por dobradiças, com fecho rápido e aterramento na caixa e tampa. Com  placa de montagem cor laranja RAL 2004. Com canaletas recorte plásticas com tampa internas para organização dos cabos. Com barramentos de cobre eletrolítico de neutro e de terra com capacidade de corrente mínima de 3 A/mm².om porta documentos e identificações conforme memorial. Dimensões de 500x400x170mm (AxLxP) - CD Timer.</t>
    </r>
  </si>
  <si>
    <t>Conector borne de passagem SAK e trilho DIN 35mm, para cabos até #2,5mm² (CD-TIMER).</t>
  </si>
  <si>
    <t>Caixa para CENTRAL DE ALARME tipo Quadro de Comando de sobrepor em chapa de aço e pintura a pó cor cinza RAL 9002 com tampa metálica articulada por dobradiças, com fecho rápido e aterramento na caixa e tampa. Com  placa de montagem cor laranja RAL 2004. Com canaletas recorte plásticas com tampa internas para organização dos cabos. Com barramentos de cobre eletrolítico de neutro e de terra com capacidade de corrente mínima de 3 A/mm². Instalação h=1,50m do piso (eixo). Dimensões de 600x500x200mm (AxLxP) - CAIXA ALARME.</t>
  </si>
  <si>
    <t>Módulo de Rede do Alarme  - Caixa para CAIXA ALARME tipo Quadro de Comando de sobrepor em chapa de aço e pintura a pó cor cinza RAL 9002 com tampa metálica articulada por dobradiças, com fecho rápido e aterramento na caixa e tampa. Com  placa de montagem cor laranja RAL 2004. Com canaletas recorte plásticas com tampa internas para organização dos cabos. Com barramentos de cobre eletrolítico de neutro e de terra com capacidade de corrente mínima de 3 A/mm2. Instalação h=1,50m do piso (eixo). Dimensões de 400x300x200mm  (AxLxP) - CD QDMRDY.</t>
  </si>
  <si>
    <t>TOTAL GERAL</t>
  </si>
  <si>
    <t>TOTAL GERAL COM BDI</t>
  </si>
  <si>
    <t>SUBTOTAL OBRAS CIVIS:</t>
  </si>
  <si>
    <t>SUBTOTAL INSTALAÇÕES ELÉTRICAS:</t>
  </si>
  <si>
    <t>SUBTOTAL INSTALAÇÕES MECÂNICAS:</t>
  </si>
  <si>
    <t>UN.</t>
  </si>
  <si>
    <t>Cabo de força PP 3x#1,5mm2 com plug 3 pinos</t>
  </si>
  <si>
    <t>Elementos Divisórios</t>
  </si>
  <si>
    <t>Descarte das lâmpadas fluorescentes conforme legislação vigente, incluindo documentações, licenças, taxas e certificados de reutilização,  descarte, descaracterização, descontaminação e reciclagem das lâmpadas fluorescentes, após a destinação final dos resíduos.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</si>
</sst>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R$&quot;\ * #,##0.00_-;\-&quot;R$&quot;\ * #,##0.00_-;_-&quot;R$&quot;\ * &quot;-&quot;??_-;_-@_-"/>
    <numFmt numFmtId="43" formatCode="_-* #,##0.00_-;\-* #,##0.00_-;_-* &quot;-&quot;??_-;_-@_-"/>
    <numFmt numFmtId="164" formatCode="* #,##0.00\ ;\-* #,##0.00\ ;* \-#\ ;@\ "/>
    <numFmt numFmtId="165" formatCode="_(* #,##0.00_);_(* \(#,##0.00\);_(* \-??_);_(@_)"/>
    <numFmt numFmtId="166" formatCode="_(&quot;R$ &quot;* #,##0.00_);_(&quot;R$ &quot;* \(#,##0.00\);_(&quot;R$ &quot;* &quot;-&quot;??_);_(@_)"/>
    <numFmt numFmtId="167" formatCode="_([$€-2]* #,##0.00_);_([$€-2]* \(#,##0.00\);_([$€-2]* &quot;-&quot;??_)"/>
  </numFmts>
  <fonts count="48" x14ac:knownFonts="1">
    <font>
      <sz val="10"/>
      <name val="MS Sans Serif"/>
    </font>
    <font>
      <sz val="10"/>
      <name val="MS Sans Serif"/>
      <family val="2"/>
    </font>
    <font>
      <sz val="10"/>
      <name val="MS Sans Serif"/>
      <family val="2"/>
    </font>
    <font>
      <sz val="10"/>
      <name val="Arial"/>
      <family val="2"/>
    </font>
    <font>
      <sz val="11"/>
      <color theme="1"/>
      <name val="Calibri"/>
      <family val="2"/>
      <scheme val="minor"/>
    </font>
    <font>
      <b/>
      <sz val="10"/>
      <name val="Calibri"/>
      <family val="2"/>
      <scheme val="minor"/>
    </font>
    <font>
      <sz val="11"/>
      <name val="Calibri"/>
      <family val="2"/>
      <scheme val="minor"/>
    </font>
    <font>
      <sz val="10"/>
      <name val="Calibri"/>
      <family val="2"/>
      <scheme val="minor"/>
    </font>
    <font>
      <b/>
      <sz val="11"/>
      <name val="Calibri"/>
      <family val="2"/>
      <scheme val="minor"/>
    </font>
    <font>
      <b/>
      <sz val="14"/>
      <name val="Calibri"/>
      <family val="2"/>
      <scheme val="minor"/>
    </font>
    <font>
      <b/>
      <sz val="8"/>
      <name val="Calibri"/>
      <family val="2"/>
      <scheme val="minor"/>
    </font>
    <font>
      <sz val="8"/>
      <name val="Calibri"/>
      <family val="2"/>
      <scheme val="minor"/>
    </font>
    <font>
      <sz val="9"/>
      <name val="Calibri"/>
      <family val="2"/>
      <scheme val="minor"/>
    </font>
    <font>
      <b/>
      <sz val="9"/>
      <name val="Calibri"/>
      <family val="2"/>
      <scheme val="minor"/>
    </font>
    <font>
      <sz val="10"/>
      <name val="MS Sans Serif"/>
    </font>
    <font>
      <sz val="10"/>
      <color theme="1"/>
      <name val="Calibri"/>
      <family val="2"/>
      <scheme val="minor"/>
    </font>
    <font>
      <sz val="9"/>
      <color theme="1"/>
      <name val="Calibri"/>
      <family val="2"/>
      <scheme val="minor"/>
    </font>
    <font>
      <sz val="11"/>
      <color rgb="FF000000"/>
      <name val="Calibri"/>
      <family val="2"/>
      <charset val="1"/>
    </font>
    <font>
      <sz val="10"/>
      <color rgb="FF000000"/>
      <name val="Calibri"/>
      <family val="2"/>
      <charset val="1"/>
    </font>
    <font>
      <b/>
      <sz val="11"/>
      <color theme="0"/>
      <name val="Calibri"/>
      <family val="2"/>
      <charset val="1"/>
    </font>
    <font>
      <b/>
      <sz val="11"/>
      <color rgb="FF000000"/>
      <name val="Calibri"/>
      <family val="2"/>
      <charset val="1"/>
    </font>
    <font>
      <b/>
      <sz val="10"/>
      <color rgb="FF000000"/>
      <name val="Calibri"/>
      <family val="2"/>
      <charset val="1"/>
    </font>
    <font>
      <u/>
      <sz val="10"/>
      <name val="Calibri"/>
      <family val="2"/>
      <scheme val="minor"/>
    </font>
    <font>
      <b/>
      <sz val="10"/>
      <color theme="1"/>
      <name val="Calibri"/>
      <family val="2"/>
      <scheme val="minor"/>
    </font>
    <font>
      <b/>
      <sz val="16"/>
      <name val="Calibri"/>
      <family val="2"/>
      <scheme val="minor"/>
    </font>
    <font>
      <u/>
      <sz val="10"/>
      <color theme="11"/>
      <name val="MS Sans Serif"/>
    </font>
    <font>
      <sz val="8"/>
      <name val="MS Sans Serif"/>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62"/>
      <name val="Calibri"/>
      <family val="2"/>
    </font>
    <font>
      <b/>
      <sz val="18"/>
      <color indexed="62"/>
      <name val="Cambria"/>
      <family val="2"/>
    </font>
    <font>
      <b/>
      <sz val="13"/>
      <color indexed="62"/>
      <name val="Calibri"/>
      <family val="2"/>
    </font>
    <font>
      <b/>
      <sz val="11"/>
      <color indexed="62"/>
      <name val="Calibri"/>
      <family val="2"/>
    </font>
    <font>
      <b/>
      <sz val="11"/>
      <color indexed="8"/>
      <name val="Calibri"/>
      <family val="2"/>
    </font>
    <font>
      <sz val="11"/>
      <name val="Calibri"/>
      <family val="2"/>
    </font>
    <font>
      <sz val="11"/>
      <color rgb="FF006100"/>
      <name val="Calibri"/>
      <family val="2"/>
      <scheme val="minor"/>
    </font>
    <font>
      <sz val="11"/>
      <color rgb="FF9C6500"/>
      <name val="Calibri"/>
      <family val="2"/>
      <scheme val="minor"/>
    </font>
    <font>
      <u/>
      <sz val="10"/>
      <color theme="10"/>
      <name val="MS Sans Serif"/>
    </font>
  </fonts>
  <fills count="22">
    <fill>
      <patternFill patternType="none"/>
    </fill>
    <fill>
      <patternFill patternType="gray125"/>
    </fill>
    <fill>
      <patternFill patternType="solid">
        <fgColor theme="0"/>
        <bgColor indexed="64"/>
      </patternFill>
    </fill>
    <fill>
      <patternFill patternType="solid">
        <fgColor theme="8" tint="-0.499984740745262"/>
        <bgColor rgb="FF99CCFF"/>
      </patternFill>
    </fill>
    <fill>
      <patternFill patternType="solid">
        <fgColor indexed="31"/>
        <bgColor indexed="42"/>
      </patternFill>
    </fill>
    <fill>
      <patternFill patternType="solid">
        <fgColor indexed="29"/>
        <bgColor indexed="45"/>
      </patternFill>
    </fill>
    <fill>
      <patternFill patternType="solid">
        <fgColor indexed="26"/>
        <bgColor indexed="9"/>
      </patternFill>
    </fill>
    <fill>
      <patternFill patternType="solid">
        <fgColor indexed="27"/>
        <bgColor indexed="41"/>
      </patternFill>
    </fill>
    <fill>
      <patternFill patternType="solid">
        <fgColor indexed="22"/>
        <bgColor indexed="44"/>
      </patternFill>
    </fill>
    <fill>
      <patternFill patternType="solid">
        <fgColor indexed="43"/>
        <bgColor indexed="26"/>
      </patternFill>
    </fill>
    <fill>
      <patternFill patternType="solid">
        <fgColor indexed="44"/>
        <bgColor indexed="22"/>
      </patternFill>
    </fill>
    <fill>
      <patternFill patternType="solid">
        <fgColor indexed="49"/>
        <bgColor indexed="40"/>
      </patternFill>
    </fill>
    <fill>
      <patternFill patternType="solid">
        <fgColor indexed="42"/>
        <bgColor indexed="27"/>
      </patternFill>
    </fill>
    <fill>
      <patternFill patternType="solid">
        <fgColor indexed="9"/>
        <bgColor indexed="26"/>
      </patternFill>
    </fill>
    <fill>
      <patternFill patternType="solid">
        <fgColor indexed="55"/>
        <bgColor indexed="23"/>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45"/>
        <bgColor indexed="29"/>
      </patternFill>
    </fill>
    <fill>
      <patternFill patternType="solid">
        <fgColor rgb="FFC6EFCE"/>
      </patternFill>
    </fill>
    <fill>
      <patternFill patternType="solid">
        <fgColor rgb="FFFFEB9C"/>
      </patternFill>
    </fill>
  </fills>
  <borders count="48">
    <border>
      <left/>
      <right/>
      <top/>
      <bottom/>
      <diagonal/>
    </border>
    <border>
      <left/>
      <right/>
      <top style="hair">
        <color auto="1"/>
      </top>
      <bottom style="hair">
        <color auto="1"/>
      </bottom>
      <diagonal/>
    </border>
    <border>
      <left/>
      <right/>
      <top/>
      <bottom style="thin">
        <color auto="1"/>
      </bottom>
      <diagonal/>
    </border>
    <border>
      <left/>
      <right/>
      <top style="thin">
        <color theme="8" tint="-0.24994659260841701"/>
      </top>
      <bottom style="thin">
        <color theme="8" tint="-0.24994659260841701"/>
      </bottom>
      <diagonal/>
    </border>
    <border>
      <left/>
      <right/>
      <top style="thin">
        <color theme="8" tint="-0.24994659260841701"/>
      </top>
      <bottom/>
      <diagonal/>
    </border>
    <border>
      <left/>
      <right/>
      <top/>
      <bottom style="thin">
        <color theme="8" tint="-0.24994659260841701"/>
      </bottom>
      <diagonal/>
    </border>
    <border>
      <left/>
      <right/>
      <top style="medium">
        <color theme="3"/>
      </top>
      <bottom style="medium">
        <color theme="3"/>
      </bottom>
      <diagonal/>
    </border>
    <border>
      <left/>
      <right/>
      <top style="thin">
        <color theme="3"/>
      </top>
      <bottom style="medium">
        <color theme="3"/>
      </bottom>
      <diagonal/>
    </border>
    <border>
      <left/>
      <right/>
      <top style="medium">
        <color theme="3"/>
      </top>
      <bottom/>
      <diagonal/>
    </border>
    <border>
      <left/>
      <right/>
      <top style="thin">
        <color theme="3"/>
      </top>
      <bottom style="thin">
        <color theme="3"/>
      </bottom>
      <diagonal/>
    </border>
    <border>
      <left/>
      <right/>
      <top style="thin">
        <color theme="3"/>
      </top>
      <bottom/>
      <diagonal/>
    </border>
    <border>
      <left/>
      <right/>
      <top/>
      <bottom style="medium">
        <color theme="3"/>
      </bottom>
      <diagonal/>
    </border>
    <border>
      <left/>
      <right/>
      <top/>
      <bottom style="thin">
        <color theme="3"/>
      </bottom>
      <diagonal/>
    </border>
    <border>
      <left/>
      <right/>
      <top style="medium">
        <color theme="3"/>
      </top>
      <bottom style="thin">
        <color theme="3"/>
      </bottom>
      <diagonal/>
    </border>
    <border>
      <left/>
      <right/>
      <top style="thin">
        <color theme="3"/>
      </top>
      <bottom style="hair">
        <color theme="3"/>
      </bottom>
      <diagonal/>
    </border>
    <border>
      <left/>
      <right/>
      <top style="hair">
        <color theme="3"/>
      </top>
      <bottom style="hair">
        <color theme="3"/>
      </bottom>
      <diagonal/>
    </border>
    <border>
      <left/>
      <right/>
      <top style="medium">
        <color theme="3"/>
      </top>
      <bottom style="hair">
        <color theme="3"/>
      </bottom>
      <diagonal/>
    </border>
    <border>
      <left/>
      <right/>
      <top/>
      <bottom style="hair">
        <color theme="3"/>
      </bottom>
      <diagonal/>
    </border>
    <border>
      <left/>
      <right/>
      <top style="hair">
        <color theme="3"/>
      </top>
      <bottom style="thin">
        <color theme="3"/>
      </bottom>
      <diagonal/>
    </border>
    <border>
      <left style="hair">
        <color theme="3"/>
      </left>
      <right style="hair">
        <color theme="3"/>
      </right>
      <top style="hair">
        <color theme="3"/>
      </top>
      <bottom style="hair">
        <color theme="3"/>
      </bottom>
      <diagonal/>
    </border>
    <border>
      <left style="hair">
        <color theme="3"/>
      </left>
      <right style="hair">
        <color theme="3"/>
      </right>
      <top style="hair">
        <color theme="3"/>
      </top>
      <bottom style="thin">
        <color theme="3"/>
      </bottom>
      <diagonal/>
    </border>
    <border>
      <left style="hair">
        <color theme="3"/>
      </left>
      <right style="hair">
        <color theme="3"/>
      </right>
      <top style="thin">
        <color theme="3"/>
      </top>
      <bottom style="thin">
        <color theme="3"/>
      </bottom>
      <diagonal/>
    </border>
    <border>
      <left/>
      <right style="hair">
        <color theme="3"/>
      </right>
      <top style="hair">
        <color theme="3"/>
      </top>
      <bottom style="thin">
        <color theme="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hair">
        <color theme="3"/>
      </left>
      <right/>
      <top style="hair">
        <color theme="3"/>
      </top>
      <bottom style="hair">
        <color theme="3"/>
      </bottom>
      <diagonal/>
    </border>
    <border>
      <left style="hair">
        <color theme="3"/>
      </left>
      <right/>
      <top style="hair">
        <color theme="3"/>
      </top>
      <bottom style="thin">
        <color theme="3"/>
      </bottom>
      <diagonal/>
    </border>
    <border>
      <left style="hair">
        <color theme="3"/>
      </left>
      <right/>
      <top style="thin">
        <color theme="3"/>
      </top>
      <bottom style="thin">
        <color theme="3"/>
      </bottom>
      <diagonal/>
    </border>
    <border>
      <left/>
      <right style="hair">
        <color theme="3"/>
      </right>
      <top style="hair">
        <color theme="3"/>
      </top>
      <bottom style="hair">
        <color theme="3"/>
      </bottom>
      <diagonal/>
    </border>
    <border>
      <left/>
      <right style="hair">
        <color theme="3"/>
      </right>
      <top style="thin">
        <color theme="3"/>
      </top>
      <bottom style="thin">
        <color theme="3"/>
      </bottom>
      <diagonal/>
    </border>
    <border>
      <left style="hair">
        <color theme="3"/>
      </left>
      <right style="hair">
        <color theme="3"/>
      </right>
      <top style="thin">
        <color theme="3"/>
      </top>
      <bottom style="hair">
        <color theme="3"/>
      </bottom>
      <diagonal/>
    </border>
    <border>
      <left/>
      <right/>
      <top style="hair">
        <color theme="3"/>
      </top>
      <bottom/>
      <diagonal/>
    </border>
    <border>
      <left/>
      <right style="hair">
        <color theme="3"/>
      </right>
      <top style="hair">
        <color theme="3"/>
      </top>
      <bottom/>
      <diagonal/>
    </border>
    <border>
      <left style="hair">
        <color theme="3"/>
      </left>
      <right style="hair">
        <color theme="3"/>
      </right>
      <top style="hair">
        <color theme="3"/>
      </top>
      <bottom/>
      <diagonal/>
    </border>
    <border>
      <left style="hair">
        <color theme="3"/>
      </left>
      <right style="hair">
        <color theme="3"/>
      </right>
      <top/>
      <bottom style="hair">
        <color theme="3"/>
      </bottom>
      <diagonal/>
    </border>
    <border>
      <left style="hair">
        <color theme="3"/>
      </left>
      <right style="hair">
        <color theme="3"/>
      </right>
      <top style="medium">
        <color theme="3"/>
      </top>
      <bottom style="medium">
        <color theme="3"/>
      </bottom>
      <diagonal/>
    </border>
    <border>
      <left/>
      <right style="hair">
        <color theme="3"/>
      </right>
      <top style="medium">
        <color theme="3"/>
      </top>
      <bottom style="medium">
        <color theme="3"/>
      </bottom>
      <diagonal/>
    </border>
    <border>
      <left/>
      <right style="hair">
        <color theme="3"/>
      </right>
      <top style="thin">
        <color theme="3"/>
      </top>
      <bottom style="medium">
        <color theme="3"/>
      </bottom>
      <diagonal/>
    </border>
    <border>
      <left style="hair">
        <color theme="3"/>
      </left>
      <right style="hair">
        <color theme="3"/>
      </right>
      <top style="thin">
        <color theme="3"/>
      </top>
      <bottom style="medium">
        <color theme="3"/>
      </bottom>
      <diagonal/>
    </border>
    <border>
      <left/>
      <right style="hair">
        <color theme="3"/>
      </right>
      <top style="medium">
        <color theme="3"/>
      </top>
      <bottom/>
      <diagonal/>
    </border>
    <border>
      <left style="hair">
        <color theme="3"/>
      </left>
      <right style="hair">
        <color theme="3"/>
      </right>
      <top style="medium">
        <color theme="3"/>
      </top>
      <bottom/>
      <diagonal/>
    </border>
  </borders>
  <cellStyleXfs count="85">
    <xf numFmtId="0" fontId="0" fillId="0" borderId="0"/>
    <xf numFmtId="44" fontId="4" fillId="0" borderId="0" applyFont="0" applyFill="0" applyBorder="0" applyAlignment="0" applyProtection="0"/>
    <xf numFmtId="44" fontId="1" fillId="0" borderId="0" applyFont="0" applyFill="0" applyBorder="0" applyAlignment="0" applyProtection="0"/>
    <xf numFmtId="0" fontId="2" fillId="0" borderId="0">
      <alignment vertical="center"/>
    </xf>
    <xf numFmtId="0" fontId="3" fillId="0" borderId="0"/>
    <xf numFmtId="0" fontId="4" fillId="0" borderId="0"/>
    <xf numFmtId="0" fontId="1" fillId="0" borderId="0"/>
    <xf numFmtId="40" fontId="1"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14" fillId="0" borderId="0" applyFont="0" applyFill="0" applyBorder="0" applyAlignment="0" applyProtection="0"/>
    <xf numFmtId="0" fontId="17" fillId="0" borderId="0"/>
    <xf numFmtId="9" fontId="17" fillId="0" borderId="0" applyBorder="0" applyProtection="0"/>
    <xf numFmtId="164" fontId="17" fillId="0" borderId="0" applyBorder="0" applyProtection="0"/>
    <xf numFmtId="43" fontId="14"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5" fontId="3" fillId="0" borderId="0" applyFill="0" applyBorder="0" applyAlignment="0" applyProtection="0"/>
    <xf numFmtId="166" fontId="3" fillId="0" borderId="0" applyFill="0" applyBorder="0" applyAlignment="0" applyProtection="0"/>
    <xf numFmtId="9" fontId="3" fillId="0" borderId="0" applyFill="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7" fillId="7"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5" borderId="0" applyNumberFormat="0" applyBorder="0" applyAlignment="0" applyProtection="0"/>
    <xf numFmtId="0" fontId="27" fillId="9" borderId="0" applyNumberFormat="0" applyBorder="0" applyAlignment="0" applyProtection="0"/>
    <xf numFmtId="0" fontId="27" fillId="8" borderId="0" applyNumberFormat="0" applyBorder="0" applyAlignment="0" applyProtection="0"/>
    <xf numFmtId="0" fontId="27" fillId="10" borderId="0" applyNumberFormat="0" applyBorder="0" applyAlignment="0" applyProtection="0"/>
    <xf numFmtId="0" fontId="27" fillId="9" borderId="0" applyNumberFormat="0" applyBorder="0" applyAlignment="0" applyProtection="0"/>
    <xf numFmtId="0" fontId="28" fillId="11" borderId="0" applyNumberFormat="0" applyBorder="0" applyAlignment="0" applyProtection="0"/>
    <xf numFmtId="0" fontId="28" fillId="5" borderId="0" applyNumberFormat="0" applyBorder="0" applyAlignment="0" applyProtection="0"/>
    <xf numFmtId="0" fontId="28" fillId="9"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8" fillId="5" borderId="0" applyNumberFormat="0" applyBorder="0" applyAlignment="0" applyProtection="0"/>
    <xf numFmtId="0" fontId="29" fillId="12" borderId="0" applyNumberFormat="0" applyBorder="0" applyAlignment="0" applyProtection="0"/>
    <xf numFmtId="0" fontId="30" fillId="13" borderId="23" applyNumberFormat="0" applyAlignment="0" applyProtection="0"/>
    <xf numFmtId="0" fontId="31" fillId="14" borderId="24" applyNumberFormat="0" applyAlignment="0" applyProtection="0"/>
    <xf numFmtId="0" fontId="32" fillId="0" borderId="25" applyNumberFormat="0" applyFill="0" applyAlignment="0" applyProtection="0"/>
    <xf numFmtId="0" fontId="28" fillId="11"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1" borderId="0" applyNumberFormat="0" applyBorder="0" applyAlignment="0" applyProtection="0"/>
    <xf numFmtId="0" fontId="28" fillId="18" borderId="0" applyNumberFormat="0" applyBorder="0" applyAlignment="0" applyProtection="0"/>
    <xf numFmtId="0" fontId="33" fillId="9" borderId="23" applyNumberFormat="0" applyAlignment="0" applyProtection="0"/>
    <xf numFmtId="167" fontId="3" fillId="0" borderId="0" applyFont="0" applyFill="0" applyBorder="0" applyAlignment="0" applyProtection="0"/>
    <xf numFmtId="0" fontId="34" fillId="19" borderId="0" applyNumberFormat="0" applyBorder="0" applyAlignment="0" applyProtection="0"/>
    <xf numFmtId="0" fontId="35" fillId="9" borderId="0" applyNumberFormat="0" applyBorder="0" applyAlignment="0" applyProtection="0"/>
    <xf numFmtId="0" fontId="3" fillId="6" borderId="26" applyNumberFormat="0" applyAlignment="0" applyProtection="0"/>
    <xf numFmtId="0" fontId="36" fillId="13" borderId="27"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8" applyNumberFormat="0" applyFill="0" applyAlignment="0" applyProtection="0"/>
    <xf numFmtId="0" fontId="40" fillId="0" borderId="0" applyNumberFormat="0" applyFill="0" applyBorder="0" applyAlignment="0" applyProtection="0"/>
    <xf numFmtId="0" fontId="41" fillId="0" borderId="29" applyNumberFormat="0" applyFill="0" applyAlignment="0" applyProtection="0"/>
    <xf numFmtId="0" fontId="42" fillId="0" borderId="30" applyNumberFormat="0" applyFill="0" applyAlignment="0" applyProtection="0"/>
    <xf numFmtId="0" fontId="42" fillId="0" borderId="0" applyNumberFormat="0" applyFill="0" applyBorder="0" applyAlignment="0" applyProtection="0"/>
    <xf numFmtId="0" fontId="43" fillId="0" borderId="31"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5" fillId="20" borderId="0" applyNumberFormat="0" applyBorder="0" applyAlignment="0" applyProtection="0"/>
    <xf numFmtId="0" fontId="46" fillId="21" borderId="0" applyNumberFormat="0" applyBorder="0" applyAlignment="0" applyProtection="0"/>
    <xf numFmtId="0" fontId="47" fillId="0" borderId="0" applyNumberFormat="0" applyFill="0" applyBorder="0" applyAlignment="0" applyProtection="0"/>
  </cellStyleXfs>
  <cellXfs count="229">
    <xf numFmtId="0" fontId="0" fillId="0" borderId="0" xfId="0"/>
    <xf numFmtId="0" fontId="15" fillId="0" borderId="0" xfId="0" applyFont="1" applyProtection="1">
      <protection hidden="1"/>
    </xf>
    <xf numFmtId="0" fontId="16" fillId="0" borderId="0" xfId="0" applyFont="1" applyProtection="1">
      <protection hidden="1"/>
    </xf>
    <xf numFmtId="0" fontId="15" fillId="0" borderId="0" xfId="0" applyFont="1" applyFill="1" applyProtection="1">
      <protection hidden="1"/>
    </xf>
    <xf numFmtId="0" fontId="15" fillId="0" borderId="0" xfId="0" applyFont="1" applyFill="1" applyBorder="1" applyAlignment="1" applyProtection="1">
      <protection hidden="1"/>
    </xf>
    <xf numFmtId="0" fontId="15" fillId="0" borderId="0" xfId="0" applyFont="1" applyFill="1" applyBorder="1" applyProtection="1">
      <protection hidden="1"/>
    </xf>
    <xf numFmtId="0" fontId="6" fillId="0" borderId="0" xfId="0" applyFont="1" applyAlignment="1" applyProtection="1">
      <alignment vertical="center" wrapText="1"/>
      <protection hidden="1"/>
    </xf>
    <xf numFmtId="10" fontId="12" fillId="0" borderId="1" xfId="0" applyNumberFormat="1" applyFont="1" applyFill="1" applyBorder="1" applyAlignment="1" applyProtection="1">
      <alignment horizontal="right" vertical="center" wrapText="1"/>
      <protection hidden="1"/>
    </xf>
    <xf numFmtId="0" fontId="8" fillId="0" borderId="0" xfId="0" applyFont="1" applyFill="1" applyBorder="1" applyAlignment="1" applyProtection="1">
      <alignment vertical="center" wrapText="1"/>
      <protection hidden="1"/>
    </xf>
    <xf numFmtId="0" fontId="6" fillId="0" borderId="0" xfId="0" applyFont="1" applyFill="1" applyBorder="1" applyAlignment="1" applyProtection="1">
      <alignment vertical="center" wrapText="1"/>
      <protection hidden="1"/>
    </xf>
    <xf numFmtId="0" fontId="13" fillId="0" borderId="0" xfId="0" applyFont="1" applyFill="1" applyBorder="1" applyAlignment="1" applyProtection="1">
      <alignment vertical="center" wrapText="1"/>
      <protection hidden="1"/>
    </xf>
    <xf numFmtId="0" fontId="13" fillId="0" borderId="0" xfId="0" applyFont="1" applyFill="1" applyBorder="1" applyAlignment="1" applyProtection="1">
      <alignment horizontal="left" vertical="center" wrapText="1"/>
      <protection hidden="1"/>
    </xf>
    <xf numFmtId="0" fontId="12" fillId="0" borderId="0" xfId="0" applyFont="1" applyFill="1" applyBorder="1" applyAlignment="1" applyProtection="1">
      <alignment vertical="center" wrapText="1"/>
      <protection hidden="1"/>
    </xf>
    <xf numFmtId="0" fontId="8" fillId="0" borderId="0" xfId="0" applyFont="1" applyFill="1" applyBorder="1" applyAlignment="1" applyProtection="1">
      <alignment horizontal="left" vertical="center" wrapText="1"/>
      <protection hidden="1"/>
    </xf>
    <xf numFmtId="0" fontId="6" fillId="0" borderId="0" xfId="0" applyFont="1" applyFill="1" applyAlignment="1" applyProtection="1">
      <alignment vertical="center" wrapText="1"/>
      <protection hidden="1"/>
    </xf>
    <xf numFmtId="0" fontId="7" fillId="0" borderId="0" xfId="0" applyFont="1" applyAlignment="1" applyProtection="1">
      <alignment vertical="center" wrapText="1"/>
      <protection hidden="1"/>
    </xf>
    <xf numFmtId="0" fontId="7" fillId="0" borderId="0" xfId="0" applyFont="1" applyFill="1" applyAlignment="1" applyProtection="1">
      <alignment horizontal="right" vertical="center" wrapText="1"/>
      <protection hidden="1"/>
    </xf>
    <xf numFmtId="0" fontId="7" fillId="0" borderId="0" xfId="0" applyFont="1" applyFill="1" applyAlignment="1" applyProtection="1">
      <alignment horizontal="left" vertical="center" wrapText="1"/>
      <protection hidden="1"/>
    </xf>
    <xf numFmtId="0" fontId="7" fillId="0" borderId="0" xfId="0" applyFont="1" applyFill="1" applyAlignment="1" applyProtection="1">
      <alignment horizontal="center" vertical="center" wrapText="1"/>
      <protection hidden="1"/>
    </xf>
    <xf numFmtId="4" fontId="7" fillId="0" borderId="0" xfId="0" applyNumberFormat="1" applyFont="1" applyFill="1" applyAlignment="1" applyProtection="1">
      <alignment horizontal="right" vertical="center" wrapText="1"/>
      <protection hidden="1"/>
    </xf>
    <xf numFmtId="0" fontId="5" fillId="0" borderId="0" xfId="0" applyFont="1" applyFill="1" applyBorder="1" applyAlignment="1" applyProtection="1">
      <alignment vertical="center"/>
      <protection hidden="1"/>
    </xf>
    <xf numFmtId="0" fontId="7" fillId="0" borderId="0" xfId="0" applyFont="1" applyProtection="1">
      <protection hidden="1"/>
    </xf>
    <xf numFmtId="0" fontId="5" fillId="0" borderId="0" xfId="0" applyFont="1" applyBorder="1" applyAlignment="1" applyProtection="1">
      <alignment vertical="center"/>
      <protection hidden="1"/>
    </xf>
    <xf numFmtId="0" fontId="5" fillId="2" borderId="0" xfId="0" applyFont="1" applyFill="1" applyBorder="1" applyAlignment="1" applyProtection="1">
      <alignment vertical="center"/>
      <protection hidden="1"/>
    </xf>
    <xf numFmtId="0" fontId="23" fillId="0" borderId="0" xfId="0" applyFont="1" applyProtection="1">
      <protection hidden="1"/>
    </xf>
    <xf numFmtId="0" fontId="5" fillId="0" borderId="0" xfId="0" applyFont="1" applyProtection="1">
      <protection hidden="1"/>
    </xf>
    <xf numFmtId="0" fontId="18" fillId="0" borderId="0" xfId="11" applyFont="1" applyBorder="1" applyAlignment="1">
      <alignment horizontal="justify" vertical="center" wrapText="1"/>
    </xf>
    <xf numFmtId="0" fontId="19" fillId="0" borderId="0" xfId="11" applyFont="1" applyFill="1" applyBorder="1" applyAlignment="1">
      <alignment horizontal="center" vertical="center" wrapText="1"/>
    </xf>
    <xf numFmtId="0" fontId="17" fillId="0" borderId="0" xfId="11" applyFont="1" applyFill="1" applyBorder="1" applyAlignment="1">
      <alignment vertical="center"/>
    </xf>
    <xf numFmtId="0" fontId="20" fillId="0" borderId="0" xfId="11" applyFont="1" applyFill="1" applyBorder="1" applyAlignment="1">
      <alignment vertical="center"/>
    </xf>
    <xf numFmtId="0" fontId="17" fillId="0" borderId="3" xfId="11" applyFont="1" applyBorder="1" applyAlignment="1">
      <alignment vertical="center"/>
    </xf>
    <xf numFmtId="0" fontId="20" fillId="0" borderId="3" xfId="11" applyFont="1" applyBorder="1" applyAlignment="1">
      <alignment vertical="center"/>
    </xf>
    <xf numFmtId="0" fontId="7" fillId="0" borderId="4" xfId="0" applyFont="1" applyBorder="1" applyProtection="1">
      <protection hidden="1"/>
    </xf>
    <xf numFmtId="0" fontId="7" fillId="0" borderId="0" xfId="0" applyFont="1" applyBorder="1" applyProtection="1">
      <protection hidden="1"/>
    </xf>
    <xf numFmtId="0" fontId="7" fillId="0" borderId="2" xfId="0" applyFont="1" applyBorder="1" applyProtection="1">
      <protection hidden="1"/>
    </xf>
    <xf numFmtId="0" fontId="17" fillId="0" borderId="2" xfId="11" applyFont="1" applyFill="1" applyBorder="1" applyAlignment="1">
      <alignment vertical="center"/>
    </xf>
    <xf numFmtId="0" fontId="11" fillId="0" borderId="0" xfId="0" applyFont="1" applyFill="1" applyBorder="1" applyAlignment="1" applyProtection="1">
      <alignment horizontal="right" vertical="center" wrapText="1"/>
      <protection hidden="1"/>
    </xf>
    <xf numFmtId="0" fontId="11" fillId="0" borderId="7" xfId="0" applyFont="1" applyFill="1" applyBorder="1" applyAlignment="1" applyProtection="1">
      <alignment horizontal="right" vertical="center" wrapText="1"/>
      <protection hidden="1"/>
    </xf>
    <xf numFmtId="0" fontId="18" fillId="0" borderId="0" xfId="11" applyFont="1" applyBorder="1" applyAlignment="1">
      <alignment horizontal="justify" vertical="center" wrapText="1"/>
    </xf>
    <xf numFmtId="0" fontId="5" fillId="0" borderId="9" xfId="0" applyNumberFormat="1" applyFont="1" applyFill="1" applyBorder="1" applyAlignment="1" applyProtection="1">
      <alignment horizontal="right" vertical="center" wrapText="1"/>
      <protection hidden="1"/>
    </xf>
    <xf numFmtId="0" fontId="5" fillId="0" borderId="9" xfId="0" applyFont="1" applyFill="1" applyBorder="1" applyAlignment="1" applyProtection="1">
      <alignment horizontal="justify" vertical="center" wrapText="1"/>
      <protection hidden="1"/>
    </xf>
    <xf numFmtId="0" fontId="5" fillId="0" borderId="16" xfId="0" applyNumberFormat="1" applyFont="1" applyFill="1" applyBorder="1" applyAlignment="1" applyProtection="1">
      <alignment horizontal="right" vertical="center" wrapText="1"/>
      <protection hidden="1"/>
    </xf>
    <xf numFmtId="0" fontId="5" fillId="0" borderId="16" xfId="0" applyFont="1" applyFill="1" applyBorder="1" applyAlignment="1" applyProtection="1">
      <alignment horizontal="justify" vertical="center" wrapText="1"/>
      <protection hidden="1"/>
    </xf>
    <xf numFmtId="4" fontId="7" fillId="0" borderId="16" xfId="0" applyNumberFormat="1" applyFont="1" applyFill="1" applyBorder="1" applyAlignment="1" applyProtection="1">
      <alignment horizontal="center" vertical="center" wrapText="1"/>
      <protection hidden="1"/>
    </xf>
    <xf numFmtId="0" fontId="7" fillId="0" borderId="16" xfId="0" applyFont="1" applyFill="1" applyBorder="1" applyAlignment="1" applyProtection="1">
      <alignment horizontal="center" vertical="center" wrapText="1"/>
      <protection hidden="1"/>
    </xf>
    <xf numFmtId="4" fontId="7" fillId="0" borderId="16" xfId="0" applyNumberFormat="1" applyFont="1" applyFill="1" applyBorder="1" applyAlignment="1" applyProtection="1">
      <alignment horizontal="right" vertical="center" wrapText="1"/>
      <protection hidden="1"/>
    </xf>
    <xf numFmtId="0" fontId="5" fillId="0" borderId="0" xfId="0" applyFont="1" applyBorder="1" applyProtection="1">
      <protection hidden="1"/>
    </xf>
    <xf numFmtId="0" fontId="5" fillId="0" borderId="11" xfId="0" applyFont="1" applyBorder="1" applyProtection="1">
      <protection hidden="1"/>
    </xf>
    <xf numFmtId="0" fontId="5" fillId="0" borderId="11" xfId="0" applyFont="1" applyFill="1" applyBorder="1" applyAlignment="1" applyProtection="1">
      <alignment vertical="center"/>
      <protection hidden="1"/>
    </xf>
    <xf numFmtId="10" fontId="5" fillId="2" borderId="11" xfId="10" applyNumberFormat="1" applyFont="1" applyFill="1" applyBorder="1" applyAlignment="1" applyProtection="1">
      <alignment vertical="center"/>
      <protection hidden="1"/>
    </xf>
    <xf numFmtId="0" fontId="7" fillId="0" borderId="9" xfId="0" applyFont="1" applyBorder="1" applyAlignment="1" applyProtection="1">
      <alignment horizontal="center" vertical="center"/>
      <protection hidden="1"/>
    </xf>
    <xf numFmtId="0" fontId="7" fillId="0" borderId="9" xfId="0" applyFont="1" applyBorder="1" applyAlignment="1" applyProtection="1">
      <alignment vertical="center"/>
      <protection hidden="1"/>
    </xf>
    <xf numFmtId="10" fontId="7" fillId="0" borderId="9" xfId="10" applyNumberFormat="1" applyFont="1" applyBorder="1" applyAlignment="1" applyProtection="1">
      <alignment vertical="center"/>
      <protection locked="0"/>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10" fontId="7" fillId="0" borderId="0" xfId="10" applyNumberFormat="1" applyFont="1" applyBorder="1" applyAlignment="1" applyProtection="1">
      <alignment vertical="center"/>
      <protection locked="0"/>
    </xf>
    <xf numFmtId="0" fontId="7" fillId="2" borderId="0" xfId="0" applyFont="1" applyFill="1" applyBorder="1" applyAlignment="1" applyProtection="1">
      <alignment horizontal="center" vertical="center"/>
      <protection hidden="1"/>
    </xf>
    <xf numFmtId="0" fontId="7" fillId="2" borderId="0" xfId="0" applyFont="1" applyFill="1" applyBorder="1" applyAlignment="1" applyProtection="1">
      <alignment vertical="center"/>
      <protection hidden="1"/>
    </xf>
    <xf numFmtId="10" fontId="7" fillId="2" borderId="0" xfId="10" applyNumberFormat="1" applyFont="1" applyFill="1" applyBorder="1" applyAlignment="1" applyProtection="1">
      <alignment vertical="center"/>
      <protection locked="0"/>
    </xf>
    <xf numFmtId="0" fontId="7" fillId="2" borderId="9" xfId="0" applyFont="1" applyFill="1" applyBorder="1" applyAlignment="1" applyProtection="1">
      <alignment horizontal="center" vertical="center"/>
      <protection hidden="1"/>
    </xf>
    <xf numFmtId="0" fontId="7" fillId="2" borderId="9" xfId="0" applyFont="1" applyFill="1" applyBorder="1" applyAlignment="1" applyProtection="1">
      <alignment vertical="center"/>
      <protection hidden="1"/>
    </xf>
    <xf numFmtId="10" fontId="7" fillId="2" borderId="9" xfId="10" applyNumberFormat="1" applyFont="1" applyFill="1" applyBorder="1" applyAlignment="1" applyProtection="1">
      <alignment vertical="center"/>
      <protection locked="0"/>
    </xf>
    <xf numFmtId="0" fontId="7" fillId="0" borderId="10" xfId="0" applyFont="1" applyBorder="1" applyAlignment="1" applyProtection="1">
      <alignment horizontal="center" vertical="center"/>
      <protection hidden="1"/>
    </xf>
    <xf numFmtId="0" fontId="7" fillId="0" borderId="10" xfId="0" applyFont="1" applyBorder="1" applyAlignment="1" applyProtection="1">
      <alignment vertical="center"/>
      <protection hidden="1"/>
    </xf>
    <xf numFmtId="10" fontId="7" fillId="0" borderId="10" xfId="10" applyNumberFormat="1" applyFont="1" applyBorder="1" applyAlignment="1" applyProtection="1">
      <alignment vertical="center"/>
      <protection locked="0"/>
    </xf>
    <xf numFmtId="0" fontId="7" fillId="0" borderId="12" xfId="0" applyFont="1" applyBorder="1" applyAlignment="1" applyProtection="1">
      <alignment horizontal="center" vertical="center"/>
      <protection hidden="1"/>
    </xf>
    <xf numFmtId="0" fontId="7" fillId="0" borderId="12" xfId="0" applyFont="1" applyBorder="1" applyAlignment="1" applyProtection="1">
      <alignment vertical="center"/>
      <protection hidden="1"/>
    </xf>
    <xf numFmtId="10" fontId="7" fillId="0" borderId="12" xfId="10" applyNumberFormat="1" applyFont="1" applyBorder="1" applyAlignment="1" applyProtection="1">
      <alignment vertical="center"/>
      <protection locked="0"/>
    </xf>
    <xf numFmtId="10" fontId="7" fillId="0" borderId="9" xfId="0" applyNumberFormat="1" applyFont="1" applyBorder="1" applyAlignment="1" applyProtection="1">
      <alignment vertical="center"/>
      <protection hidden="1"/>
    </xf>
    <xf numFmtId="0" fontId="7" fillId="2" borderId="12" xfId="0" applyFont="1" applyFill="1" applyBorder="1" applyAlignment="1" applyProtection="1">
      <alignment vertical="center"/>
      <protection hidden="1"/>
    </xf>
    <xf numFmtId="10" fontId="7" fillId="2" borderId="12" xfId="10" applyNumberFormat="1" applyFont="1" applyFill="1" applyBorder="1" applyAlignment="1" applyProtection="1">
      <alignment vertical="center"/>
      <protection locked="0"/>
    </xf>
    <xf numFmtId="0" fontId="13" fillId="0" borderId="13" xfId="0" applyFont="1" applyBorder="1" applyAlignment="1" applyProtection="1">
      <alignment horizontal="center" vertical="center"/>
      <protection hidden="1"/>
    </xf>
    <xf numFmtId="0" fontId="13" fillId="2" borderId="13" xfId="0" applyFont="1" applyFill="1" applyBorder="1" applyAlignment="1" applyProtection="1">
      <alignment vertical="center"/>
      <protection hidden="1"/>
    </xf>
    <xf numFmtId="10" fontId="7" fillId="2" borderId="0" xfId="10" applyNumberFormat="1" applyFont="1" applyFill="1" applyBorder="1" applyAlignment="1" applyProtection="1">
      <alignment vertical="center"/>
      <protection hidden="1"/>
    </xf>
    <xf numFmtId="10" fontId="7" fillId="0" borderId="0" xfId="10" applyNumberFormat="1" applyFont="1" applyBorder="1" applyAlignment="1" applyProtection="1">
      <alignment vertical="center"/>
      <protection hidden="1"/>
    </xf>
    <xf numFmtId="0" fontId="5" fillId="0" borderId="0" xfId="0" applyFont="1" applyFill="1" applyAlignment="1" applyProtection="1">
      <alignment horizontal="left" vertical="center" wrapText="1"/>
      <protection hidden="1"/>
    </xf>
    <xf numFmtId="0" fontId="7" fillId="0" borderId="0"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4" fontId="7" fillId="0" borderId="21" xfId="0" applyNumberFormat="1" applyFont="1" applyFill="1" applyBorder="1" applyAlignment="1" applyProtection="1">
      <alignment horizontal="right" vertical="center" wrapText="1"/>
      <protection hidden="1"/>
    </xf>
    <xf numFmtId="0" fontId="44" fillId="0" borderId="0" xfId="0" applyFont="1" applyAlignment="1" applyProtection="1">
      <alignment vertical="center" wrapText="1"/>
      <protection hidden="1"/>
    </xf>
    <xf numFmtId="0" fontId="44" fillId="0" borderId="0" xfId="0" applyFont="1" applyFill="1" applyAlignment="1" applyProtection="1">
      <alignment vertical="center" wrapText="1"/>
      <protection hidden="1"/>
    </xf>
    <xf numFmtId="4" fontId="10" fillId="0" borderId="20" xfId="0" applyNumberFormat="1" applyFont="1" applyFill="1" applyBorder="1" applyAlignment="1" applyProtection="1">
      <alignment horizontal="center" vertical="center" wrapText="1"/>
      <protection hidden="1"/>
    </xf>
    <xf numFmtId="4" fontId="11" fillId="0" borderId="0" xfId="0" applyNumberFormat="1" applyFont="1" applyFill="1" applyBorder="1" applyAlignment="1" applyProtection="1">
      <alignment horizontal="right" vertical="center" wrapText="1"/>
      <protection hidden="1"/>
    </xf>
    <xf numFmtId="4" fontId="5" fillId="0" borderId="1" xfId="0" applyNumberFormat="1" applyFont="1" applyFill="1" applyBorder="1" applyAlignment="1" applyProtection="1">
      <alignment horizontal="right" vertical="center" wrapText="1"/>
      <protection locked="0"/>
    </xf>
    <xf numFmtId="4" fontId="7" fillId="0" borderId="8" xfId="0" applyNumberFormat="1" applyFont="1" applyFill="1" applyBorder="1" applyAlignment="1" applyProtection="1">
      <alignment horizontal="center" vertical="center" wrapText="1"/>
      <protection locked="0"/>
    </xf>
    <xf numFmtId="4" fontId="7" fillId="0" borderId="34" xfId="0" applyNumberFormat="1" applyFont="1" applyFill="1" applyBorder="1" applyAlignment="1" applyProtection="1">
      <alignment horizontal="right" vertical="center" wrapText="1"/>
      <protection hidden="1"/>
    </xf>
    <xf numFmtId="4" fontId="11" fillId="0" borderId="7" xfId="0" applyNumberFormat="1" applyFont="1" applyFill="1" applyBorder="1" applyAlignment="1" applyProtection="1">
      <alignment horizontal="right" vertical="center" wrapText="1"/>
      <protection hidden="1"/>
    </xf>
    <xf numFmtId="4" fontId="7" fillId="0" borderId="9" xfId="0" applyNumberFormat="1" applyFont="1" applyFill="1" applyBorder="1" applyAlignment="1" applyProtection="1">
      <alignment horizontal="center" vertical="center" wrapText="1"/>
      <protection hidden="1"/>
    </xf>
    <xf numFmtId="4" fontId="7" fillId="0" borderId="0" xfId="0" applyNumberFormat="1" applyFont="1" applyFill="1" applyAlignment="1" applyProtection="1">
      <alignment horizontal="center" vertical="center" wrapText="1"/>
      <protection hidden="1"/>
    </xf>
    <xf numFmtId="4" fontId="10" fillId="0" borderId="22" xfId="0" applyNumberFormat="1" applyFont="1" applyFill="1" applyBorder="1" applyAlignment="1" applyProtection="1">
      <alignment horizontal="center" vertical="center" wrapText="1"/>
      <protection hidden="1"/>
    </xf>
    <xf numFmtId="4" fontId="7" fillId="0" borderId="36" xfId="0" applyNumberFormat="1" applyFont="1" applyFill="1" applyBorder="1" applyAlignment="1" applyProtection="1">
      <alignment horizontal="right" vertical="center" wrapText="1"/>
      <protection hidden="1"/>
    </xf>
    <xf numFmtId="2" fontId="7" fillId="0" borderId="36" xfId="0" applyNumberFormat="1" applyFont="1" applyFill="1" applyBorder="1" applyAlignment="1" applyProtection="1">
      <alignment horizontal="center" vertical="center" wrapText="1"/>
      <protection hidden="1"/>
    </xf>
    <xf numFmtId="0" fontId="7" fillId="0" borderId="0" xfId="0" applyFont="1" applyFill="1" applyBorder="1" applyAlignment="1" applyProtection="1">
      <alignment horizontal="left" vertical="center" wrapText="1"/>
      <protection hidden="1"/>
    </xf>
    <xf numFmtId="1" fontId="5" fillId="0" borderId="14" xfId="0" applyNumberFormat="1" applyFont="1" applyFill="1" applyBorder="1" applyAlignment="1" applyProtection="1">
      <alignment horizontal="right" vertical="center" wrapText="1"/>
    </xf>
    <xf numFmtId="0" fontId="5" fillId="0" borderId="14" xfId="0" applyFont="1" applyFill="1" applyBorder="1" applyAlignment="1" applyProtection="1">
      <alignment horizontal="justify" vertical="center" wrapText="1"/>
    </xf>
    <xf numFmtId="2" fontId="7" fillId="0" borderId="14" xfId="0" applyNumberFormat="1"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4" fontId="7" fillId="0" borderId="37" xfId="0" applyNumberFormat="1" applyFont="1" applyFill="1" applyBorder="1" applyAlignment="1" applyProtection="1">
      <alignment horizontal="right" vertical="center" wrapText="1"/>
    </xf>
    <xf numFmtId="4" fontId="7" fillId="0" borderId="14" xfId="14" applyNumberFormat="1" applyFont="1" applyFill="1" applyBorder="1" applyAlignment="1" applyProtection="1">
      <alignment horizontal="right" vertical="center" wrapText="1"/>
    </xf>
    <xf numFmtId="0" fontId="5" fillId="0" borderId="15" xfId="0" applyNumberFormat="1" applyFont="1" applyFill="1" applyBorder="1" applyAlignment="1" applyProtection="1">
      <alignment horizontal="right" vertical="center"/>
    </xf>
    <xf numFmtId="0" fontId="5" fillId="0" borderId="15" xfId="0" applyFont="1" applyFill="1" applyBorder="1" applyAlignment="1" applyProtection="1">
      <alignment horizontal="justify" vertical="center" wrapText="1"/>
    </xf>
    <xf numFmtId="2" fontId="7" fillId="0" borderId="15" xfId="0" applyNumberFormat="1"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4" fontId="7" fillId="0" borderId="19" xfId="0" applyNumberFormat="1" applyFont="1" applyFill="1" applyBorder="1" applyAlignment="1" applyProtection="1">
      <alignment horizontal="right" vertical="center"/>
    </xf>
    <xf numFmtId="4" fontId="7" fillId="0" borderId="15" xfId="0" applyNumberFormat="1" applyFont="1" applyFill="1" applyBorder="1" applyAlignment="1" applyProtection="1">
      <alignment horizontal="right" vertical="center"/>
    </xf>
    <xf numFmtId="1" fontId="7" fillId="0" borderId="15" xfId="0" applyNumberFormat="1" applyFont="1" applyFill="1" applyBorder="1" applyAlignment="1" applyProtection="1">
      <alignment horizontal="right" vertical="center"/>
    </xf>
    <xf numFmtId="0" fontId="7" fillId="0" borderId="15" xfId="0" applyFont="1" applyFill="1" applyBorder="1" applyAlignment="1" applyProtection="1">
      <alignment horizontal="justify" vertical="center" wrapText="1"/>
    </xf>
    <xf numFmtId="2" fontId="7" fillId="0" borderId="15" xfId="14" applyNumberFormat="1" applyFont="1" applyFill="1" applyBorder="1" applyAlignment="1" applyProtection="1">
      <alignment horizontal="center" vertical="center"/>
    </xf>
    <xf numFmtId="4" fontId="7" fillId="0" borderId="19" xfId="14" applyNumberFormat="1" applyFont="1" applyFill="1" applyBorder="1" applyAlignment="1" applyProtection="1">
      <alignment horizontal="right" vertical="center"/>
      <protection locked="0"/>
    </xf>
    <xf numFmtId="4" fontId="7" fillId="0" borderId="19" xfId="14" applyNumberFormat="1" applyFont="1" applyFill="1" applyBorder="1" applyAlignment="1" applyProtection="1">
      <alignment horizontal="right" vertical="center"/>
    </xf>
    <xf numFmtId="4" fontId="7" fillId="0" borderId="19" xfId="0" applyNumberFormat="1" applyFont="1" applyFill="1" applyBorder="1" applyAlignment="1" applyProtection="1">
      <alignment horizontal="right" vertical="center"/>
      <protection locked="0"/>
    </xf>
    <xf numFmtId="0" fontId="7" fillId="0" borderId="15" xfId="0" applyNumberFormat="1" applyFont="1" applyFill="1" applyBorder="1" applyAlignment="1" applyProtection="1">
      <alignment horizontal="right" vertical="center"/>
    </xf>
    <xf numFmtId="2" fontId="7" fillId="0" borderId="15" xfId="0" applyNumberFormat="1"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2" fontId="7" fillId="0" borderId="15" xfId="0" applyNumberFormat="1" applyFont="1" applyFill="1" applyBorder="1" applyAlignment="1" applyProtection="1">
      <alignment horizontal="justify" vertical="center" wrapText="1"/>
    </xf>
    <xf numFmtId="4" fontId="7" fillId="0" borderId="19" xfId="0" applyNumberFormat="1" applyFont="1" applyFill="1" applyBorder="1" applyAlignment="1" applyProtection="1">
      <alignment horizontal="right" vertical="center" wrapText="1"/>
    </xf>
    <xf numFmtId="4" fontId="7" fillId="0" borderId="15" xfId="0" applyNumberFormat="1" applyFont="1" applyFill="1" applyBorder="1" applyAlignment="1" applyProtection="1">
      <alignment horizontal="center" vertical="center" wrapText="1"/>
    </xf>
    <xf numFmtId="0" fontId="7" fillId="0" borderId="15" xfId="82" applyFont="1" applyFill="1" applyBorder="1" applyAlignment="1" applyProtection="1">
      <alignment horizontal="center" vertical="center"/>
    </xf>
    <xf numFmtId="2" fontId="5" fillId="0" borderId="15" xfId="0" applyNumberFormat="1"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4" fontId="5" fillId="0" borderId="15" xfId="0" applyNumberFormat="1" applyFont="1" applyFill="1" applyBorder="1" applyAlignment="1" applyProtection="1">
      <alignment horizontal="right" vertical="center"/>
    </xf>
    <xf numFmtId="0" fontId="7" fillId="0" borderId="15" xfId="83" applyFont="1" applyFill="1" applyBorder="1" applyAlignment="1" applyProtection="1">
      <alignment horizontal="justify" vertical="center" wrapText="1"/>
    </xf>
    <xf numFmtId="4" fontId="7" fillId="0" borderId="19" xfId="82" applyNumberFormat="1" applyFont="1" applyFill="1" applyBorder="1" applyAlignment="1" applyProtection="1">
      <alignment horizontal="right" vertical="center"/>
      <protection locked="0"/>
    </xf>
    <xf numFmtId="2" fontId="7" fillId="2" borderId="15" xfId="0" applyNumberFormat="1" applyFont="1" applyFill="1" applyBorder="1" applyAlignment="1" applyProtection="1">
      <alignment horizontal="center" vertical="center"/>
    </xf>
    <xf numFmtId="0" fontId="7" fillId="0" borderId="15" xfId="82" applyFont="1" applyFill="1" applyBorder="1" applyAlignment="1" applyProtection="1">
      <alignment horizontal="justify" vertical="center" wrapText="1"/>
    </xf>
    <xf numFmtId="2" fontId="7" fillId="0" borderId="15" xfId="82" applyNumberFormat="1" applyFont="1" applyFill="1" applyBorder="1" applyAlignment="1" applyProtection="1">
      <alignment horizontal="center" vertical="center"/>
    </xf>
    <xf numFmtId="0" fontId="5" fillId="0" borderId="15" xfId="82" applyFont="1" applyFill="1" applyBorder="1" applyAlignment="1" applyProtection="1">
      <alignment horizontal="justify" vertical="center" wrapText="1"/>
    </xf>
    <xf numFmtId="2" fontId="5" fillId="0" borderId="15" xfId="82" applyNumberFormat="1" applyFont="1" applyFill="1" applyBorder="1" applyAlignment="1" applyProtection="1">
      <alignment horizontal="center" vertical="center"/>
    </xf>
    <xf numFmtId="4" fontId="5" fillId="0" borderId="19" xfId="0" applyNumberFormat="1" applyFont="1" applyFill="1" applyBorder="1" applyAlignment="1" applyProtection="1">
      <alignment horizontal="right" vertical="center" wrapText="1"/>
    </xf>
    <xf numFmtId="2" fontId="5" fillId="0" borderId="15" xfId="0" applyNumberFormat="1"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4" fontId="5" fillId="0" borderId="15" xfId="14" applyNumberFormat="1" applyFont="1" applyFill="1" applyBorder="1" applyAlignment="1" applyProtection="1">
      <alignment horizontal="right" vertical="center" wrapText="1"/>
    </xf>
    <xf numFmtId="4" fontId="7" fillId="2" borderId="19" xfId="0" applyNumberFormat="1" applyFont="1" applyFill="1" applyBorder="1" applyAlignment="1" applyProtection="1">
      <alignment horizontal="right" vertical="center"/>
      <protection locked="0"/>
    </xf>
    <xf numFmtId="4" fontId="7" fillId="0" borderId="15" xfId="14" applyNumberFormat="1" applyFont="1" applyFill="1" applyBorder="1" applyAlignment="1" applyProtection="1">
      <alignment horizontal="right" vertical="center" wrapText="1"/>
    </xf>
    <xf numFmtId="4" fontId="7" fillId="2" borderId="19" xfId="0" applyNumberFormat="1" applyFont="1" applyFill="1" applyBorder="1" applyAlignment="1" applyProtection="1">
      <alignment horizontal="right" vertical="center" wrapText="1"/>
    </xf>
    <xf numFmtId="0" fontId="7" fillId="0" borderId="15" xfId="0" applyFont="1" applyBorder="1" applyAlignment="1" applyProtection="1">
      <alignment horizontal="justify" vertical="center" wrapText="1"/>
    </xf>
    <xf numFmtId="1" fontId="7" fillId="0" borderId="38" xfId="0" applyNumberFormat="1" applyFont="1" applyFill="1" applyBorder="1" applyAlignment="1" applyProtection="1">
      <alignment horizontal="right" vertical="center" wrapText="1"/>
    </xf>
    <xf numFmtId="4" fontId="5" fillId="0" borderId="40" xfId="0" applyNumberFormat="1" applyFont="1" applyFill="1" applyBorder="1" applyAlignment="1" applyProtection="1">
      <alignment horizontal="right" vertical="center" wrapText="1"/>
    </xf>
    <xf numFmtId="0" fontId="5" fillId="0" borderId="17" xfId="0" applyNumberFormat="1" applyFont="1" applyFill="1" applyBorder="1" applyAlignment="1" applyProtection="1">
      <alignment horizontal="right" vertical="center"/>
    </xf>
    <xf numFmtId="0" fontId="5" fillId="0" borderId="17" xfId="0" applyFont="1" applyFill="1" applyBorder="1" applyAlignment="1" applyProtection="1">
      <alignment horizontal="justify" vertical="center" wrapText="1"/>
    </xf>
    <xf numFmtId="2" fontId="7" fillId="0" borderId="17" xfId="0" applyNumberFormat="1"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4" fontId="7" fillId="0" borderId="17" xfId="0" applyNumberFormat="1" applyFont="1" applyFill="1" applyBorder="1" applyAlignment="1" applyProtection="1">
      <alignment horizontal="right" vertical="center"/>
    </xf>
    <xf numFmtId="0" fontId="5" fillId="0" borderId="9" xfId="0" applyNumberFormat="1" applyFont="1" applyFill="1" applyBorder="1" applyAlignment="1" applyProtection="1">
      <alignment horizontal="right" vertical="center"/>
    </xf>
    <xf numFmtId="0" fontId="5" fillId="0" borderId="9" xfId="0" applyFont="1" applyFill="1" applyBorder="1" applyAlignment="1" applyProtection="1">
      <alignment horizontal="justify" vertical="center" wrapText="1"/>
    </xf>
    <xf numFmtId="2" fontId="5" fillId="0" borderId="9" xfId="0" applyNumberFormat="1"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4" fontId="5" fillId="0" borderId="21" xfId="0" applyNumberFormat="1" applyFont="1" applyFill="1" applyBorder="1" applyAlignment="1" applyProtection="1">
      <alignment horizontal="right" vertical="center" wrapText="1"/>
    </xf>
    <xf numFmtId="4" fontId="5" fillId="0" borderId="9" xfId="14" applyNumberFormat="1" applyFont="1" applyFill="1" applyBorder="1" applyAlignment="1" applyProtection="1">
      <alignment horizontal="right" vertical="center" wrapText="1"/>
    </xf>
    <xf numFmtId="2" fontId="5" fillId="0" borderId="17" xfId="0" applyNumberFormat="1"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4" fontId="5" fillId="0" borderId="41" xfId="0" applyNumberFormat="1" applyFont="1" applyFill="1" applyBorder="1" applyAlignment="1" applyProtection="1">
      <alignment horizontal="right" vertical="center" wrapText="1"/>
    </xf>
    <xf numFmtId="4" fontId="5" fillId="0" borderId="17" xfId="14" applyNumberFormat="1" applyFont="1" applyFill="1" applyBorder="1" applyAlignment="1" applyProtection="1">
      <alignment horizontal="right" vertical="center" wrapText="1"/>
    </xf>
    <xf numFmtId="4" fontId="5" fillId="0" borderId="42" xfId="0" applyNumberFormat="1" applyFont="1" applyFill="1" applyBorder="1" applyAlignment="1" applyProtection="1">
      <alignment horizontal="right" vertical="center" wrapText="1"/>
    </xf>
    <xf numFmtId="4" fontId="5" fillId="0" borderId="6" xfId="0" applyNumberFormat="1" applyFont="1" applyFill="1" applyBorder="1" applyAlignment="1" applyProtection="1">
      <alignment horizontal="right" vertical="center" wrapText="1"/>
    </xf>
    <xf numFmtId="0" fontId="7" fillId="0" borderId="6" xfId="0" applyNumberFormat="1" applyFont="1" applyFill="1" applyBorder="1" applyAlignment="1" applyProtection="1">
      <alignment horizontal="right" vertical="center"/>
    </xf>
    <xf numFmtId="0" fontId="7" fillId="0" borderId="38" xfId="0" applyFont="1" applyFill="1" applyBorder="1" applyAlignment="1" applyProtection="1">
      <alignment horizontal="justify" vertical="center" wrapText="1"/>
    </xf>
    <xf numFmtId="2" fontId="7" fillId="0" borderId="38" xfId="0" applyNumberFormat="1"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xf>
    <xf numFmtId="4" fontId="7" fillId="0" borderId="38" xfId="14" applyNumberFormat="1" applyFont="1" applyFill="1" applyBorder="1" applyAlignment="1" applyProtection="1">
      <alignment horizontal="right" vertical="center" wrapText="1"/>
    </xf>
    <xf numFmtId="4" fontId="5" fillId="0" borderId="45" xfId="0" applyNumberFormat="1" applyFont="1" applyFill="1" applyBorder="1" applyAlignment="1" applyProtection="1">
      <alignment horizontal="right" vertical="center" wrapText="1"/>
    </xf>
    <xf numFmtId="0" fontId="7" fillId="0" borderId="38" xfId="0" applyNumberFormat="1" applyFont="1" applyFill="1" applyBorder="1" applyAlignment="1" applyProtection="1">
      <alignment horizontal="right" vertical="center"/>
    </xf>
    <xf numFmtId="1" fontId="7" fillId="0" borderId="7" xfId="0" applyNumberFormat="1" applyFont="1" applyFill="1" applyBorder="1" applyAlignment="1" applyProtection="1">
      <alignment horizontal="right" vertical="center" wrapText="1"/>
    </xf>
    <xf numFmtId="0" fontId="7" fillId="0" borderId="15" xfId="0" applyFont="1" applyFill="1" applyBorder="1" applyAlignment="1" applyProtection="1">
      <alignment horizontal="left" vertical="center" wrapText="1"/>
    </xf>
    <xf numFmtId="0" fontId="7" fillId="0" borderId="15" xfId="82" applyFont="1" applyFill="1" applyBorder="1" applyAlignment="1" applyProtection="1">
      <alignment horizontal="left" vertical="center" wrapText="1"/>
    </xf>
    <xf numFmtId="0" fontId="7" fillId="0" borderId="8" xfId="0" applyNumberFormat="1" applyFont="1" applyFill="1" applyBorder="1" applyAlignment="1" applyProtection="1">
      <alignment horizontal="right" vertical="center"/>
    </xf>
    <xf numFmtId="4" fontId="5" fillId="0" borderId="47" xfId="0" applyNumberFormat="1" applyFont="1" applyFill="1" applyBorder="1" applyAlignment="1" applyProtection="1">
      <alignment horizontal="right" vertical="center" wrapText="1"/>
    </xf>
    <xf numFmtId="4" fontId="5" fillId="0" borderId="8" xfId="0" applyNumberFormat="1" applyFont="1" applyFill="1" applyBorder="1" applyAlignment="1" applyProtection="1">
      <alignment horizontal="right" vertical="center" wrapText="1"/>
    </xf>
    <xf numFmtId="0" fontId="7" fillId="0" borderId="0" xfId="0" applyFont="1" applyFill="1" applyBorder="1" applyAlignment="1" applyProtection="1">
      <alignment horizontal="right" vertical="center" wrapText="1"/>
      <protection hidden="1"/>
    </xf>
    <xf numFmtId="4" fontId="7" fillId="0" borderId="0" xfId="0" applyNumberFormat="1"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4" fontId="7" fillId="0" borderId="0" xfId="0" applyNumberFormat="1" applyFont="1" applyFill="1" applyBorder="1" applyAlignment="1" applyProtection="1">
      <alignment horizontal="right" vertical="center" wrapText="1"/>
      <protection hidden="1"/>
    </xf>
    <xf numFmtId="0" fontId="6" fillId="0" borderId="0" xfId="0" applyFont="1" applyBorder="1" applyAlignment="1" applyProtection="1">
      <alignment vertical="center" wrapText="1"/>
      <protection hidden="1"/>
    </xf>
    <xf numFmtId="0" fontId="47" fillId="0" borderId="0" xfId="84" applyFill="1" applyBorder="1" applyAlignment="1" applyProtection="1">
      <alignment horizontal="left" vertical="center" wrapText="1"/>
      <protection hidden="1"/>
    </xf>
    <xf numFmtId="0" fontId="7" fillId="2" borderId="15" xfId="0" applyFont="1" applyFill="1" applyBorder="1" applyAlignment="1" applyProtection="1">
      <alignment horizontal="justify" vertical="center" wrapText="1"/>
    </xf>
    <xf numFmtId="0" fontId="7" fillId="2" borderId="15" xfId="0" applyFont="1" applyFill="1" applyBorder="1" applyAlignment="1" applyProtection="1">
      <alignment horizontal="center" vertical="center"/>
    </xf>
    <xf numFmtId="17" fontId="6" fillId="0" borderId="0" xfId="0" applyNumberFormat="1" applyFont="1" applyFill="1" applyAlignment="1" applyProtection="1">
      <alignment vertical="center" wrapText="1"/>
      <protection hidden="1"/>
    </xf>
    <xf numFmtId="4" fontId="7" fillId="2" borderId="15" xfId="0" applyNumberFormat="1" applyFont="1" applyFill="1" applyBorder="1" applyAlignment="1" applyProtection="1">
      <alignment horizontal="right" vertical="center"/>
    </xf>
    <xf numFmtId="4" fontId="5" fillId="0" borderId="38" xfId="0" applyNumberFormat="1" applyFont="1" applyFill="1" applyBorder="1" applyAlignment="1" applyProtection="1">
      <alignment horizontal="right" vertical="center" wrapText="1"/>
    </xf>
    <xf numFmtId="4" fontId="5" fillId="0" borderId="7" xfId="0" applyNumberFormat="1" applyFont="1" applyFill="1" applyBorder="1" applyAlignment="1" applyProtection="1">
      <alignment horizontal="right" vertical="center" wrapText="1"/>
    </xf>
    <xf numFmtId="0" fontId="7" fillId="0" borderId="0" xfId="0" applyFont="1" applyFill="1" applyBorder="1" applyAlignment="1" applyProtection="1">
      <alignment horizontal="left" vertical="center" wrapText="1"/>
      <protection hidden="1"/>
    </xf>
    <xf numFmtId="4" fontId="5" fillId="0" borderId="19" xfId="0" applyNumberFormat="1" applyFont="1" applyFill="1" applyBorder="1" applyAlignment="1" applyProtection="1">
      <alignment horizontal="right" vertical="center"/>
    </xf>
    <xf numFmtId="4" fontId="7" fillId="0" borderId="19" xfId="82" applyNumberFormat="1" applyFont="1" applyFill="1" applyBorder="1" applyAlignment="1" applyProtection="1">
      <alignment horizontal="right" vertical="center"/>
    </xf>
    <xf numFmtId="2" fontId="7" fillId="0" borderId="15" xfId="4" applyNumberFormat="1" applyFont="1" applyFill="1" applyBorder="1" applyAlignment="1" applyProtection="1">
      <alignment horizontal="justify" vertical="center" wrapText="1"/>
    </xf>
    <xf numFmtId="4" fontId="7" fillId="2" borderId="19" xfId="0" applyNumberFormat="1" applyFont="1" applyFill="1" applyBorder="1" applyAlignment="1" applyProtection="1">
      <alignment horizontal="right" vertical="center"/>
    </xf>
    <xf numFmtId="2" fontId="7" fillId="0" borderId="15" xfId="4" applyNumberFormat="1" applyFont="1" applyFill="1" applyBorder="1" applyAlignment="1" applyProtection="1">
      <alignment horizontal="center" vertical="center"/>
    </xf>
    <xf numFmtId="4" fontId="5" fillId="0" borderId="19" xfId="14" applyNumberFormat="1" applyFont="1" applyFill="1" applyBorder="1" applyAlignment="1" applyProtection="1">
      <alignment horizontal="right" vertical="center"/>
    </xf>
    <xf numFmtId="4" fontId="5" fillId="0" borderId="19" xfId="82" applyNumberFormat="1" applyFont="1" applyFill="1" applyBorder="1" applyAlignment="1" applyProtection="1">
      <alignment horizontal="right" vertical="center"/>
    </xf>
    <xf numFmtId="4" fontId="7" fillId="0" borderId="41" xfId="0" applyNumberFormat="1" applyFont="1" applyFill="1" applyBorder="1" applyAlignment="1" applyProtection="1">
      <alignment horizontal="right" vertical="center"/>
    </xf>
    <xf numFmtId="4" fontId="7" fillId="0" borderId="19" xfId="0" applyNumberFormat="1" applyFont="1" applyFill="1" applyBorder="1" applyAlignment="1" applyProtection="1">
      <alignment horizontal="right" vertical="center" wrapText="1"/>
      <protection locked="0"/>
    </xf>
    <xf numFmtId="4" fontId="7" fillId="2" borderId="19" xfId="0" applyNumberFormat="1" applyFont="1" applyFill="1" applyBorder="1" applyAlignment="1" applyProtection="1">
      <alignment horizontal="right" vertical="center" wrapText="1"/>
      <protection locked="0"/>
    </xf>
    <xf numFmtId="4" fontId="7" fillId="0" borderId="40" xfId="14" applyNumberFormat="1" applyFont="1" applyFill="1" applyBorder="1" applyAlignment="1" applyProtection="1">
      <alignment horizontal="right" vertical="center" wrapText="1"/>
      <protection locked="0"/>
    </xf>
    <xf numFmtId="0" fontId="5" fillId="0" borderId="8" xfId="0" applyFont="1" applyFill="1" applyBorder="1" applyAlignment="1" applyProtection="1">
      <alignment horizontal="right" vertical="center" wrapText="1"/>
    </xf>
    <xf numFmtId="0" fontId="5" fillId="0" borderId="46" xfId="0" applyFont="1" applyFill="1" applyBorder="1" applyAlignment="1" applyProtection="1">
      <alignment horizontal="right" vertical="center" wrapText="1"/>
    </xf>
    <xf numFmtId="0" fontId="5" fillId="0" borderId="6" xfId="0" applyFont="1" applyFill="1" applyBorder="1" applyAlignment="1" applyProtection="1">
      <alignment horizontal="right" vertical="center" wrapText="1"/>
    </xf>
    <xf numFmtId="0" fontId="5" fillId="0" borderId="43" xfId="0" applyFont="1" applyFill="1" applyBorder="1" applyAlignment="1" applyProtection="1">
      <alignment horizontal="right" vertical="center" wrapText="1"/>
    </xf>
    <xf numFmtId="4" fontId="5" fillId="0" borderId="38" xfId="0" applyNumberFormat="1" applyFont="1" applyFill="1" applyBorder="1" applyAlignment="1" applyProtection="1">
      <alignment horizontal="right" vertical="center" wrapText="1"/>
    </xf>
    <xf numFmtId="4" fontId="5" fillId="0" borderId="39" xfId="0" applyNumberFormat="1" applyFont="1" applyFill="1" applyBorder="1" applyAlignment="1" applyProtection="1">
      <alignment horizontal="right" vertical="center" wrapText="1"/>
    </xf>
    <xf numFmtId="4" fontId="5" fillId="0" borderId="7" xfId="0" applyNumberFormat="1" applyFont="1" applyFill="1" applyBorder="1" applyAlignment="1" applyProtection="1">
      <alignment horizontal="right" vertical="center" wrapText="1"/>
    </xf>
    <xf numFmtId="4" fontId="5" fillId="0" borderId="44" xfId="0" applyNumberFormat="1" applyFont="1" applyFill="1" applyBorder="1" applyAlignment="1" applyProtection="1">
      <alignment horizontal="right" vertical="center" wrapText="1"/>
    </xf>
    <xf numFmtId="0" fontId="9" fillId="0" borderId="0" xfId="0" applyFont="1" applyFill="1" applyAlignment="1" applyProtection="1">
      <alignment horizontal="center" vertical="center" wrapText="1"/>
      <protection hidden="1"/>
    </xf>
    <xf numFmtId="0" fontId="10" fillId="0" borderId="15" xfId="0" applyFont="1" applyFill="1" applyBorder="1" applyAlignment="1" applyProtection="1">
      <alignment horizontal="center" vertical="center" wrapText="1"/>
      <protection hidden="1"/>
    </xf>
    <xf numFmtId="0" fontId="10" fillId="0" borderId="18" xfId="0" applyFont="1" applyFill="1" applyBorder="1" applyAlignment="1" applyProtection="1">
      <alignment horizontal="center" vertical="center" wrapText="1"/>
      <protection hidden="1"/>
    </xf>
    <xf numFmtId="0" fontId="5" fillId="0" borderId="6" xfId="0" applyFont="1" applyFill="1" applyBorder="1" applyAlignment="1" applyProtection="1">
      <alignment horizontal="center" vertical="center" wrapText="1"/>
      <protection hidden="1"/>
    </xf>
    <xf numFmtId="4" fontId="10" fillId="0" borderId="15" xfId="0" applyNumberFormat="1" applyFont="1" applyFill="1" applyBorder="1" applyAlignment="1" applyProtection="1">
      <alignment horizontal="center" vertical="center" wrapText="1"/>
      <protection hidden="1"/>
    </xf>
    <xf numFmtId="4" fontId="10" fillId="0" borderId="18" xfId="0" applyNumberFormat="1" applyFont="1" applyFill="1" applyBorder="1" applyAlignment="1" applyProtection="1">
      <alignment horizontal="center" vertical="center" wrapText="1"/>
      <protection hidden="1"/>
    </xf>
    <xf numFmtId="0" fontId="10" fillId="0" borderId="15" xfId="0" applyFont="1" applyFill="1" applyBorder="1" applyAlignment="1" applyProtection="1">
      <alignment horizontal="right" vertical="center" wrapText="1"/>
      <protection hidden="1"/>
    </xf>
    <xf numFmtId="0" fontId="10" fillId="0" borderId="18" xfId="0" applyFont="1" applyFill="1" applyBorder="1" applyAlignment="1" applyProtection="1">
      <alignment horizontal="right" vertical="center" wrapText="1"/>
      <protection hidden="1"/>
    </xf>
    <xf numFmtId="0" fontId="7" fillId="0" borderId="0"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4" fontId="10" fillId="0" borderId="32" xfId="0" applyNumberFormat="1" applyFont="1" applyFill="1" applyBorder="1" applyAlignment="1" applyProtection="1">
      <alignment horizontal="center" vertical="center" wrapText="1"/>
      <protection hidden="1"/>
    </xf>
    <xf numFmtId="4" fontId="10" fillId="0" borderId="33" xfId="0" applyNumberFormat="1" applyFont="1" applyFill="1" applyBorder="1" applyAlignment="1" applyProtection="1">
      <alignment horizontal="center" vertical="center" wrapText="1"/>
      <protection hidden="1"/>
    </xf>
    <xf numFmtId="0" fontId="10" fillId="0" borderId="35" xfId="0" applyFont="1" applyFill="1" applyBorder="1" applyAlignment="1" applyProtection="1">
      <alignment horizontal="center" vertical="center" wrapText="1"/>
      <protection hidden="1"/>
    </xf>
    <xf numFmtId="0" fontId="10" fillId="0" borderId="22" xfId="0" applyFont="1" applyFill="1" applyBorder="1" applyAlignment="1" applyProtection="1">
      <alignment horizontal="center" vertical="center" wrapText="1"/>
      <protection hidden="1"/>
    </xf>
    <xf numFmtId="4" fontId="10" fillId="0" borderId="35" xfId="0" applyNumberFormat="1" applyFont="1" applyFill="1" applyBorder="1" applyAlignment="1" applyProtection="1">
      <alignment horizontal="center" vertical="center" wrapText="1"/>
      <protection hidden="1"/>
    </xf>
    <xf numFmtId="4" fontId="10" fillId="0" borderId="19" xfId="0" applyNumberFormat="1" applyFont="1" applyFill="1" applyBorder="1" applyAlignment="1" applyProtection="1">
      <alignment horizontal="center" vertical="center" wrapText="1"/>
      <protection hidden="1"/>
    </xf>
    <xf numFmtId="0" fontId="7" fillId="0" borderId="0" xfId="0" applyFont="1" applyFill="1" applyBorder="1" applyAlignment="1" applyProtection="1">
      <alignment horizontal="left" vertical="center" wrapText="1"/>
      <protection hidden="1"/>
    </xf>
    <xf numFmtId="4" fontId="11" fillId="0" borderId="1" xfId="0" applyNumberFormat="1" applyFont="1" applyFill="1" applyBorder="1" applyAlignment="1" applyProtection="1">
      <alignment horizontal="right" vertical="center" wrapText="1"/>
      <protection hidden="1"/>
    </xf>
    <xf numFmtId="4" fontId="10" fillId="0" borderId="1" xfId="0" applyNumberFormat="1" applyFont="1" applyFill="1" applyBorder="1" applyAlignment="1" applyProtection="1">
      <alignment horizontal="right" vertical="center" wrapText="1"/>
      <protection hidden="1"/>
    </xf>
    <xf numFmtId="0" fontId="5" fillId="0" borderId="0" xfId="0" applyFont="1" applyFill="1" applyAlignment="1" applyProtection="1">
      <alignment horizontal="left" vertical="center"/>
      <protection hidden="1"/>
    </xf>
    <xf numFmtId="0" fontId="24" fillId="0" borderId="0" xfId="0" applyFont="1" applyBorder="1" applyAlignment="1" applyProtection="1">
      <alignment horizontal="center" vertical="center"/>
      <protection hidden="1"/>
    </xf>
    <xf numFmtId="0" fontId="19" fillId="3" borderId="5" xfId="11" applyFont="1" applyFill="1" applyBorder="1" applyAlignment="1">
      <alignment horizontal="center" vertical="center"/>
    </xf>
    <xf numFmtId="0" fontId="18" fillId="0" borderId="0" xfId="11" applyFont="1" applyBorder="1" applyAlignment="1">
      <alignment horizontal="justify" vertical="center"/>
    </xf>
    <xf numFmtId="0" fontId="18" fillId="0" borderId="4" xfId="11" applyFont="1" applyBorder="1" applyAlignment="1">
      <alignment horizontal="justify" vertical="center" wrapText="1"/>
    </xf>
    <xf numFmtId="0" fontId="18" fillId="0" borderId="0" xfId="11" applyFont="1" applyBorder="1" applyAlignment="1">
      <alignment horizontal="justify" vertical="center" wrapText="1"/>
    </xf>
    <xf numFmtId="0" fontId="18" fillId="0" borderId="5" xfId="11" applyFont="1" applyBorder="1" applyAlignment="1">
      <alignment horizontal="justify" vertical="center" wrapText="1"/>
    </xf>
    <xf numFmtId="0" fontId="7" fillId="2" borderId="9" xfId="0" applyFont="1" applyFill="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7" fillId="2" borderId="11" xfId="0" applyFont="1" applyFill="1" applyBorder="1" applyAlignment="1" applyProtection="1">
      <alignment horizontal="center" vertical="center"/>
      <protection hidden="1"/>
    </xf>
  </cellXfs>
  <cellStyles count="85">
    <cellStyle name="20% - Ênfase1 2" xfId="32"/>
    <cellStyle name="20% - Ênfase2 2" xfId="33"/>
    <cellStyle name="20% - Ênfase3 2" xfId="34"/>
    <cellStyle name="20% - Ênfase4 2" xfId="35"/>
    <cellStyle name="20% - Ênfase5 2" xfId="36"/>
    <cellStyle name="20% - Ênfase6 2" xfId="37"/>
    <cellStyle name="40% - Ênfase1 2" xfId="38"/>
    <cellStyle name="40% - Ênfase2 2" xfId="39"/>
    <cellStyle name="40% - Ênfase3 2" xfId="40"/>
    <cellStyle name="40% - Ênfase4 2" xfId="41"/>
    <cellStyle name="40% - Ênfase5 2" xfId="42"/>
    <cellStyle name="40% - Ênfase6 2" xfId="43"/>
    <cellStyle name="60% - Ênfase1 2" xfId="44"/>
    <cellStyle name="60% - Ênfase2 2" xfId="45"/>
    <cellStyle name="60% - Ênfase3 2" xfId="46"/>
    <cellStyle name="60% - Ênfase4 2" xfId="47"/>
    <cellStyle name="60% - Ênfase5 2" xfId="48"/>
    <cellStyle name="60% - Ênfase6 2" xfId="49"/>
    <cellStyle name="Bom" xfId="82" builtinId="26"/>
    <cellStyle name="Bom 2" xfId="50"/>
    <cellStyle name="Cálculo 2" xfId="51"/>
    <cellStyle name="Célula de Verificação 2" xfId="52"/>
    <cellStyle name="Célula Vinculada 2" xfId="53"/>
    <cellStyle name="Comma 2" xfId="29"/>
    <cellStyle name="Currency 2" xfId="30"/>
    <cellStyle name="Ênfase1 2" xfId="54"/>
    <cellStyle name="Ênfase2 2" xfId="55"/>
    <cellStyle name="Ênfase3 2" xfId="56"/>
    <cellStyle name="Ênfase4 2" xfId="57"/>
    <cellStyle name="Ênfase5 2" xfId="58"/>
    <cellStyle name="Ênfase6 2" xfId="59"/>
    <cellStyle name="Entrada 2" xfId="60"/>
    <cellStyle name="Euro" xfId="61"/>
    <cellStyle name="Hiperlink" xfId="84" builtinId="8"/>
    <cellStyle name="Hiperlink Visitado" xfId="15" builtinId="9" hidden="1"/>
    <cellStyle name="Hiperlink Visitado" xfId="16" builtinId="9" hidden="1"/>
    <cellStyle name="Hiperlink Visitado" xfId="17" builtinId="9" hidden="1"/>
    <cellStyle name="Hiperlink Visitado" xfId="18" builtinId="9" hidden="1"/>
    <cellStyle name="Hiperlink Visitado" xfId="19" builtinId="9" hidden="1"/>
    <cellStyle name="Hiperlink Visitado" xfId="20" builtinId="9" hidden="1"/>
    <cellStyle name="Hiperlink Visitado" xfId="21" builtinId="9" hidden="1"/>
    <cellStyle name="Hiperlink Visitado" xfId="22" builtinId="9" hidden="1"/>
    <cellStyle name="Hiperlink Visitado" xfId="23" builtinId="9" hidden="1"/>
    <cellStyle name="Hiperlink Visitado" xfId="24" builtinId="9" hidden="1"/>
    <cellStyle name="Hiperlink Visitado" xfId="25" builtinId="9" hidden="1"/>
    <cellStyle name="Hiperlink Visitado" xfId="26" builtinId="9" hidden="1"/>
    <cellStyle name="Hiperlink Visitado" xfId="27" builtinId="9" hidden="1"/>
    <cellStyle name="Hiperlink Visitado" xfId="28" builtinId="9" hidden="1"/>
    <cellStyle name="Hiperlink Visitado" xfId="74" builtinId="9" hidden="1"/>
    <cellStyle name="Hiperlink Visitado" xfId="75" builtinId="9" hidden="1"/>
    <cellStyle name="Hiperlink Visitado" xfId="76" builtinId="9" hidden="1"/>
    <cellStyle name="Hiperlink Visitado" xfId="77" builtinId="9" hidden="1"/>
    <cellStyle name="Hiperlink Visitado" xfId="78" builtinId="9" hidden="1"/>
    <cellStyle name="Hiperlink Visitado" xfId="79" builtinId="9" hidden="1"/>
    <cellStyle name="Hiperlink Visitado" xfId="80" builtinId="9" hidden="1"/>
    <cellStyle name="Hiperlink Visitado" xfId="81" builtinId="9" hidden="1"/>
    <cellStyle name="Incorreto 2" xfId="62"/>
    <cellStyle name="Moeda 2" xfId="1"/>
    <cellStyle name="Moeda 3" xfId="2"/>
    <cellStyle name="Neutra" xfId="83" builtinId="28"/>
    <cellStyle name="Neutra 2" xfId="63"/>
    <cellStyle name="Normal" xfId="0" builtinId="0"/>
    <cellStyle name="Normal 2" xfId="3"/>
    <cellStyle name="Normal 2 2" xfId="4"/>
    <cellStyle name="Normal 3" xfId="5"/>
    <cellStyle name="Normal 3 2" xfId="11"/>
    <cellStyle name="Normal 5 2" xfId="6"/>
    <cellStyle name="Nota 2" xfId="64"/>
    <cellStyle name="Percent 2" xfId="31"/>
    <cellStyle name="Porcentagem" xfId="10" builtinId="5"/>
    <cellStyle name="Porcentagem 2" xfId="12"/>
    <cellStyle name="Saída 2" xfId="65"/>
    <cellStyle name="TableStyleLight1" xfId="13"/>
    <cellStyle name="Texto de Aviso 2" xfId="66"/>
    <cellStyle name="Texto Explicativo 2" xfId="67"/>
    <cellStyle name="Título 1 1" xfId="68"/>
    <cellStyle name="Título 1 2" xfId="69"/>
    <cellStyle name="Título 2 2" xfId="70"/>
    <cellStyle name="Título 3 2" xfId="71"/>
    <cellStyle name="Título 4 2" xfId="72"/>
    <cellStyle name="Total 2" xfId="73"/>
    <cellStyle name="Vírgula" xfId="14" builtinId="3"/>
    <cellStyle name="Vírgula 2" xfId="7"/>
    <cellStyle name="Vírgula 3" xfId="8"/>
    <cellStyle name="Vírgula 4" xfId="9"/>
  </cellStyles>
  <dxfs count="8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patternType="none">
          <bgColor auto="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B769"/>
  <sheetViews>
    <sheetView showGridLines="0" tabSelected="1" zoomScaleNormal="100" zoomScaleSheetLayoutView="100" zoomScalePageLayoutView="85" workbookViewId="0">
      <selection activeCell="B7" sqref="B7"/>
    </sheetView>
  </sheetViews>
  <sheetFormatPr defaultColWidth="11.42578125" defaultRowHeight="15" x14ac:dyDescent="0.2"/>
  <cols>
    <col min="1" max="1" width="10.28515625" style="16" customWidth="1"/>
    <col min="2" max="2" width="76.28515625" style="17" customWidth="1"/>
    <col min="3" max="3" width="9.7109375" style="88" customWidth="1"/>
    <col min="4" max="4" width="6.7109375" style="18" customWidth="1"/>
    <col min="5" max="7" width="11.7109375" style="19" customWidth="1"/>
    <col min="8" max="227" width="11.42578125" style="6" customWidth="1"/>
    <col min="228" max="228" width="56.28515625" style="6" customWidth="1"/>
    <col min="229" max="16384" width="11.42578125" style="6"/>
  </cols>
  <sheetData>
    <row r="1" spans="1:236" ht="18.75" x14ac:dyDescent="0.2">
      <c r="A1" s="200" t="s">
        <v>19</v>
      </c>
      <c r="B1" s="200"/>
      <c r="C1" s="200"/>
      <c r="D1" s="200"/>
      <c r="E1" s="200"/>
      <c r="F1" s="200"/>
      <c r="G1" s="200"/>
    </row>
    <row r="2" spans="1:236" x14ac:dyDescent="0.2">
      <c r="A2" s="219" t="s">
        <v>886</v>
      </c>
      <c r="B2" s="219"/>
      <c r="C2" s="219"/>
      <c r="D2" s="75"/>
      <c r="E2" s="217" t="s">
        <v>16</v>
      </c>
      <c r="F2" s="217"/>
      <c r="G2" s="7">
        <f>BDI!D21</f>
        <v>0.25</v>
      </c>
    </row>
    <row r="3" spans="1:236" x14ac:dyDescent="0.2">
      <c r="A3" s="219" t="s">
        <v>887</v>
      </c>
      <c r="B3" s="219"/>
      <c r="C3" s="219"/>
      <c r="D3" s="75"/>
      <c r="E3" s="217" t="s">
        <v>144</v>
      </c>
      <c r="F3" s="217"/>
      <c r="G3" s="7">
        <v>1.1061000000000001</v>
      </c>
    </row>
    <row r="4" spans="1:236" x14ac:dyDescent="0.2">
      <c r="A4" s="219" t="s">
        <v>888</v>
      </c>
      <c r="B4" s="219"/>
      <c r="C4" s="219"/>
      <c r="D4" s="75"/>
      <c r="E4" s="218" t="s">
        <v>7</v>
      </c>
      <c r="F4" s="218"/>
      <c r="G4" s="83"/>
    </row>
    <row r="5" spans="1:236" ht="15.75" thickBot="1" x14ac:dyDescent="0.25">
      <c r="A5" s="216"/>
      <c r="B5" s="216"/>
      <c r="C5" s="216"/>
      <c r="D5" s="216"/>
      <c r="E5" s="216"/>
      <c r="F5" s="216"/>
      <c r="G5" s="216"/>
    </row>
    <row r="6" spans="1:236" s="9" customFormat="1" ht="15.75" thickBot="1" x14ac:dyDescent="0.25">
      <c r="A6" s="203" t="s">
        <v>21</v>
      </c>
      <c r="B6" s="203"/>
      <c r="C6" s="203"/>
      <c r="D6" s="203"/>
      <c r="E6" s="203"/>
      <c r="F6" s="203"/>
      <c r="G6" s="203"/>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row>
    <row r="7" spans="1:236" s="12" customFormat="1" ht="22.5" x14ac:dyDescent="0.2">
      <c r="A7" s="36" t="s">
        <v>5</v>
      </c>
      <c r="B7" s="76"/>
      <c r="C7" s="82" t="s">
        <v>6</v>
      </c>
      <c r="D7" s="208"/>
      <c r="E7" s="208"/>
      <c r="F7" s="82" t="s">
        <v>13</v>
      </c>
      <c r="G7" s="84"/>
      <c r="H7" s="10"/>
      <c r="I7" s="10"/>
      <c r="J7" s="10"/>
      <c r="K7" s="10"/>
      <c r="L7" s="10"/>
      <c r="M7" s="10"/>
      <c r="N7" s="10"/>
      <c r="O7" s="11"/>
      <c r="P7" s="10"/>
      <c r="Q7" s="10"/>
      <c r="R7" s="10"/>
      <c r="S7" s="10"/>
      <c r="T7" s="10"/>
      <c r="U7" s="10"/>
      <c r="V7" s="10"/>
      <c r="W7" s="11"/>
      <c r="X7" s="10"/>
      <c r="Y7" s="10"/>
      <c r="Z7" s="10"/>
      <c r="AA7" s="10"/>
      <c r="AB7" s="10"/>
      <c r="AC7" s="10"/>
      <c r="AD7" s="10"/>
      <c r="AE7" s="11"/>
      <c r="AF7" s="10"/>
      <c r="AG7" s="10"/>
      <c r="AH7" s="10"/>
      <c r="AI7" s="10"/>
      <c r="AJ7" s="10"/>
      <c r="AK7" s="10"/>
      <c r="AL7" s="10"/>
      <c r="AM7" s="11"/>
      <c r="AN7" s="10"/>
      <c r="AO7" s="10"/>
      <c r="AP7" s="10"/>
      <c r="AQ7" s="10"/>
      <c r="AR7" s="10"/>
      <c r="AS7" s="10"/>
      <c r="AT7" s="10"/>
      <c r="AU7" s="11"/>
      <c r="AV7" s="10"/>
      <c r="AW7" s="10"/>
      <c r="AX7" s="10"/>
      <c r="AY7" s="10"/>
      <c r="AZ7" s="10"/>
      <c r="BA7" s="10"/>
      <c r="BB7" s="10"/>
      <c r="BC7" s="11"/>
      <c r="BD7" s="10"/>
      <c r="BE7" s="10"/>
      <c r="BF7" s="10"/>
      <c r="BG7" s="10"/>
      <c r="BH7" s="10"/>
      <c r="BI7" s="10"/>
      <c r="BJ7" s="10"/>
      <c r="BK7" s="11"/>
      <c r="BL7" s="10"/>
      <c r="BM7" s="10"/>
      <c r="BN7" s="10"/>
      <c r="BO7" s="10"/>
      <c r="BP7" s="10"/>
      <c r="BQ7" s="10"/>
      <c r="BR7" s="10"/>
      <c r="BS7" s="11"/>
      <c r="BT7" s="10"/>
      <c r="BU7" s="10"/>
      <c r="BV7" s="10"/>
      <c r="BW7" s="10"/>
      <c r="BX7" s="10"/>
      <c r="BY7" s="10"/>
      <c r="BZ7" s="10"/>
      <c r="CA7" s="11"/>
      <c r="CB7" s="10"/>
      <c r="CC7" s="10"/>
      <c r="CD7" s="10"/>
      <c r="CE7" s="10"/>
      <c r="CF7" s="10"/>
      <c r="CG7" s="10"/>
      <c r="CH7" s="10"/>
      <c r="CI7" s="11"/>
      <c r="CJ7" s="10"/>
      <c r="CK7" s="10"/>
      <c r="CL7" s="10"/>
      <c r="CM7" s="10"/>
      <c r="CN7" s="10"/>
      <c r="CO7" s="10"/>
      <c r="CP7" s="10"/>
      <c r="CQ7" s="11"/>
      <c r="CR7" s="10"/>
      <c r="CS7" s="10"/>
      <c r="CT7" s="10"/>
      <c r="CU7" s="10"/>
      <c r="CV7" s="10"/>
      <c r="CW7" s="10"/>
      <c r="CX7" s="10"/>
      <c r="CY7" s="11"/>
      <c r="CZ7" s="10"/>
      <c r="DA7" s="10"/>
      <c r="DB7" s="10"/>
      <c r="DC7" s="10"/>
      <c r="DD7" s="10"/>
      <c r="DE7" s="10"/>
      <c r="DF7" s="10"/>
      <c r="DG7" s="11"/>
      <c r="DH7" s="10"/>
      <c r="DI7" s="10"/>
      <c r="DJ7" s="10"/>
      <c r="DK7" s="10"/>
      <c r="DL7" s="10"/>
      <c r="DM7" s="10"/>
      <c r="DN7" s="10"/>
      <c r="DO7" s="11"/>
      <c r="DP7" s="10"/>
      <c r="DQ7" s="10"/>
      <c r="DR7" s="10"/>
      <c r="DS7" s="10"/>
      <c r="DT7" s="10"/>
      <c r="DU7" s="10"/>
      <c r="DV7" s="10"/>
      <c r="DW7" s="11"/>
      <c r="DX7" s="10"/>
      <c r="DY7" s="10"/>
      <c r="DZ7" s="10"/>
      <c r="EA7" s="10"/>
      <c r="EB7" s="10"/>
      <c r="EC7" s="10"/>
      <c r="ED7" s="10"/>
      <c r="EE7" s="11"/>
      <c r="EF7" s="10"/>
      <c r="EG7" s="10"/>
      <c r="EH7" s="10"/>
      <c r="EI7" s="10"/>
      <c r="EJ7" s="10"/>
      <c r="EK7" s="10"/>
      <c r="EL7" s="10"/>
      <c r="EM7" s="11"/>
      <c r="EN7" s="10"/>
      <c r="EO7" s="10"/>
      <c r="EP7" s="10"/>
      <c r="EQ7" s="10"/>
      <c r="ER7" s="10"/>
      <c r="ES7" s="10"/>
      <c r="ET7" s="10"/>
      <c r="EU7" s="11"/>
      <c r="EV7" s="10"/>
      <c r="EW7" s="10"/>
      <c r="EX7" s="10"/>
      <c r="EY7" s="10"/>
      <c r="EZ7" s="10"/>
      <c r="FA7" s="10"/>
      <c r="FB7" s="10"/>
      <c r="FC7" s="11"/>
      <c r="FD7" s="10"/>
      <c r="FE7" s="10"/>
      <c r="FF7" s="10"/>
      <c r="FG7" s="10"/>
      <c r="FH7" s="10"/>
      <c r="FI7" s="10"/>
      <c r="FJ7" s="10"/>
      <c r="FK7" s="11"/>
      <c r="FL7" s="10"/>
      <c r="FM7" s="10"/>
      <c r="FN7" s="10"/>
      <c r="FO7" s="10"/>
      <c r="FP7" s="10"/>
      <c r="FQ7" s="10"/>
      <c r="FR7" s="10"/>
      <c r="FS7" s="11"/>
      <c r="FT7" s="10"/>
      <c r="FU7" s="10"/>
      <c r="FV7" s="10"/>
      <c r="FW7" s="10"/>
      <c r="FX7" s="10"/>
      <c r="FY7" s="10"/>
      <c r="FZ7" s="10"/>
      <c r="GA7" s="11"/>
      <c r="GB7" s="10"/>
      <c r="GC7" s="10"/>
      <c r="GD7" s="10"/>
      <c r="GE7" s="10"/>
      <c r="GF7" s="10"/>
      <c r="GG7" s="10"/>
      <c r="GH7" s="10"/>
      <c r="GI7" s="11"/>
      <c r="GJ7" s="10"/>
      <c r="GK7" s="10"/>
      <c r="GL7" s="10"/>
      <c r="GM7" s="10"/>
      <c r="GN7" s="10"/>
      <c r="GO7" s="10"/>
      <c r="GP7" s="10"/>
      <c r="GQ7" s="11"/>
      <c r="GR7" s="10"/>
      <c r="GS7" s="10"/>
      <c r="GT7" s="10"/>
      <c r="GU7" s="10"/>
      <c r="GV7" s="10"/>
      <c r="GW7" s="10"/>
      <c r="GX7" s="10"/>
      <c r="GY7" s="11"/>
      <c r="GZ7" s="10"/>
      <c r="HA7" s="10"/>
      <c r="HB7" s="10"/>
      <c r="HC7" s="10"/>
      <c r="HD7" s="10"/>
      <c r="HE7" s="10"/>
      <c r="HF7" s="10"/>
      <c r="HG7" s="11"/>
      <c r="HH7" s="10"/>
      <c r="HI7" s="10"/>
      <c r="HJ7" s="10"/>
      <c r="HK7" s="10"/>
      <c r="HL7" s="10"/>
      <c r="HM7" s="10"/>
      <c r="HN7" s="10"/>
      <c r="HO7" s="11"/>
      <c r="HP7" s="10"/>
      <c r="HQ7" s="10"/>
      <c r="HR7" s="10"/>
      <c r="HS7" s="10"/>
      <c r="HT7" s="10"/>
      <c r="HU7" s="10"/>
      <c r="HV7" s="10"/>
      <c r="HW7" s="11"/>
      <c r="HX7" s="10"/>
      <c r="HY7" s="10"/>
      <c r="HZ7" s="10"/>
      <c r="IA7" s="10"/>
      <c r="IB7" s="10"/>
    </row>
    <row r="8" spans="1:236" s="12" customFormat="1" ht="13.5" thickBot="1" x14ac:dyDescent="0.25">
      <c r="A8" s="37" t="s">
        <v>20</v>
      </c>
      <c r="B8" s="77"/>
      <c r="C8" s="86" t="s">
        <v>3</v>
      </c>
      <c r="D8" s="209"/>
      <c r="E8" s="209"/>
      <c r="F8" s="209"/>
      <c r="G8" s="209"/>
      <c r="H8" s="11"/>
      <c r="I8" s="10"/>
      <c r="J8" s="10"/>
      <c r="K8" s="11"/>
      <c r="L8" s="11"/>
      <c r="M8" s="10"/>
      <c r="N8" s="10"/>
      <c r="O8" s="11"/>
      <c r="P8" s="11"/>
      <c r="Q8" s="10"/>
      <c r="R8" s="10"/>
      <c r="S8" s="11"/>
      <c r="T8" s="11"/>
      <c r="U8" s="10"/>
      <c r="V8" s="10"/>
      <c r="W8" s="11"/>
      <c r="X8" s="11"/>
      <c r="Y8" s="10"/>
      <c r="Z8" s="10"/>
      <c r="AA8" s="11"/>
      <c r="AB8" s="11"/>
      <c r="AC8" s="10"/>
      <c r="AD8" s="10"/>
      <c r="AE8" s="11"/>
      <c r="AF8" s="11"/>
      <c r="AG8" s="10"/>
      <c r="AH8" s="10"/>
      <c r="AI8" s="11"/>
      <c r="AJ8" s="11"/>
      <c r="AK8" s="10"/>
      <c r="AL8" s="10"/>
      <c r="AM8" s="11"/>
      <c r="AN8" s="11"/>
      <c r="AO8" s="10"/>
      <c r="AP8" s="10"/>
      <c r="AQ8" s="11"/>
      <c r="AR8" s="11"/>
      <c r="AS8" s="10"/>
      <c r="AT8" s="10"/>
      <c r="AU8" s="11"/>
      <c r="AV8" s="11"/>
      <c r="AW8" s="10"/>
      <c r="AX8" s="10"/>
      <c r="AY8" s="11"/>
      <c r="AZ8" s="11"/>
      <c r="BA8" s="10"/>
      <c r="BB8" s="10"/>
      <c r="BC8" s="11"/>
      <c r="BD8" s="11"/>
      <c r="BE8" s="10"/>
      <c r="BF8" s="10"/>
      <c r="BG8" s="11"/>
      <c r="BH8" s="11"/>
      <c r="BI8" s="10"/>
      <c r="BJ8" s="10"/>
      <c r="BK8" s="11"/>
      <c r="BL8" s="11"/>
      <c r="BM8" s="10"/>
      <c r="BN8" s="10"/>
      <c r="BO8" s="11"/>
      <c r="BP8" s="11"/>
      <c r="BQ8" s="10"/>
      <c r="BR8" s="10"/>
      <c r="BS8" s="11"/>
      <c r="BT8" s="11"/>
      <c r="BU8" s="10"/>
      <c r="BV8" s="10"/>
      <c r="BW8" s="11"/>
      <c r="BX8" s="11"/>
      <c r="BY8" s="10"/>
      <c r="BZ8" s="10"/>
      <c r="CA8" s="11"/>
      <c r="CB8" s="11"/>
      <c r="CC8" s="10"/>
      <c r="CD8" s="10"/>
      <c r="CE8" s="11"/>
      <c r="CF8" s="11"/>
      <c r="CG8" s="10"/>
      <c r="CH8" s="10"/>
      <c r="CI8" s="11"/>
      <c r="CJ8" s="11"/>
      <c r="CK8" s="10"/>
      <c r="CL8" s="10"/>
      <c r="CM8" s="11"/>
      <c r="CN8" s="11"/>
      <c r="CO8" s="10"/>
      <c r="CP8" s="10"/>
      <c r="CQ8" s="11"/>
      <c r="CR8" s="11"/>
      <c r="CS8" s="10"/>
      <c r="CT8" s="10"/>
      <c r="CU8" s="11"/>
      <c r="CV8" s="11"/>
      <c r="CW8" s="10"/>
      <c r="CX8" s="10"/>
      <c r="CY8" s="11"/>
      <c r="CZ8" s="11"/>
      <c r="DA8" s="10"/>
      <c r="DB8" s="10"/>
      <c r="DC8" s="11"/>
      <c r="DD8" s="11"/>
      <c r="DE8" s="10"/>
      <c r="DF8" s="10"/>
      <c r="DG8" s="11"/>
      <c r="DH8" s="11"/>
      <c r="DI8" s="10"/>
      <c r="DJ8" s="10"/>
      <c r="DK8" s="11"/>
      <c r="DL8" s="11"/>
      <c r="DM8" s="10"/>
      <c r="DN8" s="10"/>
      <c r="DO8" s="11"/>
      <c r="DP8" s="11"/>
      <c r="DQ8" s="10"/>
      <c r="DR8" s="10"/>
      <c r="DS8" s="11"/>
      <c r="DT8" s="11"/>
      <c r="DU8" s="10"/>
      <c r="DV8" s="10"/>
      <c r="DW8" s="11"/>
      <c r="DX8" s="11"/>
      <c r="DY8" s="10"/>
      <c r="DZ8" s="10"/>
      <c r="EA8" s="11"/>
      <c r="EB8" s="11"/>
      <c r="EC8" s="10"/>
      <c r="ED8" s="10"/>
      <c r="EE8" s="11"/>
      <c r="EF8" s="11"/>
      <c r="EG8" s="10"/>
      <c r="EH8" s="10"/>
      <c r="EI8" s="11"/>
      <c r="EJ8" s="11"/>
      <c r="EK8" s="10"/>
      <c r="EL8" s="10"/>
      <c r="EM8" s="11"/>
      <c r="EN8" s="11"/>
      <c r="EO8" s="10"/>
      <c r="EP8" s="10"/>
      <c r="EQ8" s="11"/>
      <c r="ER8" s="11"/>
      <c r="ES8" s="10"/>
      <c r="ET8" s="10"/>
      <c r="EU8" s="11"/>
      <c r="EV8" s="11"/>
      <c r="EW8" s="10"/>
      <c r="EX8" s="10"/>
      <c r="EY8" s="11"/>
      <c r="EZ8" s="11"/>
      <c r="FA8" s="10"/>
      <c r="FB8" s="10"/>
      <c r="FC8" s="11"/>
      <c r="FD8" s="11"/>
      <c r="FE8" s="10"/>
      <c r="FF8" s="10"/>
      <c r="FG8" s="11"/>
      <c r="FH8" s="11"/>
      <c r="FI8" s="10"/>
      <c r="FJ8" s="10"/>
      <c r="FK8" s="11"/>
      <c r="FL8" s="11"/>
      <c r="FM8" s="10"/>
      <c r="FN8" s="10"/>
      <c r="FO8" s="11"/>
      <c r="FP8" s="11"/>
      <c r="FQ8" s="10"/>
      <c r="FR8" s="10"/>
      <c r="FS8" s="11"/>
      <c r="FT8" s="11"/>
      <c r="FU8" s="10"/>
      <c r="FV8" s="10"/>
      <c r="FW8" s="11"/>
      <c r="FX8" s="11"/>
      <c r="FY8" s="10"/>
      <c r="FZ8" s="10"/>
      <c r="GA8" s="11"/>
      <c r="GB8" s="11"/>
      <c r="GC8" s="10"/>
      <c r="GD8" s="10"/>
      <c r="GE8" s="11"/>
      <c r="GF8" s="11"/>
      <c r="GG8" s="10"/>
      <c r="GH8" s="10"/>
      <c r="GI8" s="11"/>
      <c r="GJ8" s="11"/>
      <c r="GK8" s="10"/>
      <c r="GL8" s="10"/>
      <c r="GM8" s="11"/>
      <c r="GN8" s="11"/>
      <c r="GO8" s="10"/>
      <c r="GP8" s="10"/>
      <c r="GQ8" s="11"/>
      <c r="GR8" s="11"/>
      <c r="GS8" s="10"/>
      <c r="GT8" s="10"/>
      <c r="GU8" s="11"/>
      <c r="GV8" s="11"/>
      <c r="GW8" s="10"/>
      <c r="GX8" s="10"/>
      <c r="GY8" s="11"/>
      <c r="GZ8" s="11"/>
      <c r="HA8" s="10"/>
      <c r="HB8" s="10"/>
      <c r="HC8" s="11"/>
      <c r="HD8" s="11"/>
      <c r="HE8" s="10"/>
      <c r="HF8" s="10"/>
      <c r="HG8" s="11"/>
      <c r="HH8" s="11"/>
      <c r="HI8" s="10"/>
      <c r="HJ8" s="10"/>
      <c r="HK8" s="11"/>
      <c r="HL8" s="11"/>
      <c r="HM8" s="10"/>
      <c r="HN8" s="10"/>
      <c r="HO8" s="11"/>
      <c r="HP8" s="11"/>
      <c r="HQ8" s="10"/>
      <c r="HR8" s="10"/>
      <c r="HS8" s="11"/>
      <c r="HT8" s="11"/>
      <c r="HU8" s="10"/>
      <c r="HV8" s="10"/>
      <c r="HW8" s="11"/>
      <c r="HX8" s="11"/>
      <c r="HY8" s="10"/>
      <c r="HZ8" s="10"/>
      <c r="IA8" s="11"/>
      <c r="IB8" s="11"/>
    </row>
    <row r="9" spans="1:236" s="9" customFormat="1" ht="15.75" thickBot="1" x14ac:dyDescent="0.25">
      <c r="A9" s="203" t="s">
        <v>22</v>
      </c>
      <c r="B9" s="203"/>
      <c r="C9" s="203"/>
      <c r="D9" s="203"/>
      <c r="E9" s="203"/>
      <c r="F9" s="203"/>
      <c r="G9" s="203"/>
      <c r="H9" s="13"/>
      <c r="I9" s="8"/>
      <c r="J9" s="8"/>
      <c r="K9" s="13"/>
      <c r="L9" s="13"/>
      <c r="M9" s="8"/>
      <c r="N9" s="8"/>
      <c r="O9" s="13"/>
      <c r="P9" s="13"/>
      <c r="Q9" s="8"/>
      <c r="R9" s="8"/>
      <c r="S9" s="13"/>
      <c r="T9" s="13"/>
      <c r="U9" s="8"/>
      <c r="V9" s="8"/>
      <c r="W9" s="13"/>
      <c r="X9" s="13"/>
      <c r="Y9" s="8"/>
      <c r="Z9" s="8"/>
      <c r="AA9" s="13"/>
      <c r="AB9" s="13"/>
      <c r="AC9" s="8"/>
      <c r="AD9" s="8"/>
      <c r="AE9" s="13"/>
      <c r="AF9" s="13"/>
      <c r="AG9" s="8"/>
      <c r="AH9" s="8"/>
      <c r="AI9" s="13"/>
      <c r="AJ9" s="13"/>
      <c r="AK9" s="8"/>
      <c r="AL9" s="8"/>
      <c r="AM9" s="13"/>
      <c r="AN9" s="13"/>
      <c r="AO9" s="8"/>
      <c r="AP9" s="8"/>
      <c r="AQ9" s="13"/>
      <c r="AR9" s="13"/>
      <c r="AS9" s="8"/>
      <c r="AT9" s="8"/>
      <c r="AU9" s="13"/>
      <c r="AV9" s="13"/>
      <c r="AW9" s="8"/>
      <c r="AX9" s="8"/>
      <c r="AY9" s="13"/>
      <c r="AZ9" s="13"/>
      <c r="BA9" s="8"/>
      <c r="BB9" s="8"/>
      <c r="BC9" s="13"/>
      <c r="BD9" s="13"/>
      <c r="BE9" s="8"/>
      <c r="BF9" s="8"/>
      <c r="BG9" s="13"/>
      <c r="BH9" s="13"/>
      <c r="BI9" s="8"/>
      <c r="BJ9" s="8"/>
      <c r="BK9" s="13"/>
      <c r="BL9" s="13"/>
      <c r="BM9" s="8"/>
      <c r="BN9" s="8"/>
      <c r="BO9" s="13"/>
      <c r="BP9" s="13"/>
      <c r="BQ9" s="8"/>
      <c r="BR9" s="8"/>
      <c r="BS9" s="13"/>
      <c r="BT9" s="13"/>
      <c r="BU9" s="8"/>
      <c r="BV9" s="8"/>
      <c r="BW9" s="13"/>
      <c r="BX9" s="13"/>
      <c r="BY9" s="8"/>
      <c r="BZ9" s="8"/>
      <c r="CA9" s="13"/>
      <c r="CB9" s="13"/>
      <c r="CC9" s="8"/>
      <c r="CD9" s="8"/>
      <c r="CE9" s="13"/>
      <c r="CF9" s="13"/>
      <c r="CG9" s="8"/>
      <c r="CH9" s="8"/>
      <c r="CI9" s="13"/>
      <c r="CJ9" s="13"/>
      <c r="CK9" s="8"/>
      <c r="CL9" s="8"/>
      <c r="CM9" s="13"/>
      <c r="CN9" s="13"/>
      <c r="CO9" s="8"/>
      <c r="CP9" s="8"/>
      <c r="CQ9" s="13"/>
      <c r="CR9" s="13"/>
      <c r="CS9" s="8"/>
      <c r="CT9" s="8"/>
      <c r="CU9" s="13"/>
      <c r="CV9" s="13"/>
      <c r="CW9" s="8"/>
      <c r="CX9" s="8"/>
      <c r="CY9" s="13"/>
      <c r="CZ9" s="13"/>
      <c r="DA9" s="8"/>
      <c r="DB9" s="8"/>
      <c r="DC9" s="13"/>
      <c r="DD9" s="13"/>
      <c r="DE9" s="8"/>
      <c r="DF9" s="8"/>
      <c r="DG9" s="13"/>
      <c r="DH9" s="13"/>
      <c r="DI9" s="8"/>
      <c r="DJ9" s="8"/>
      <c r="DK9" s="13"/>
      <c r="DL9" s="13"/>
      <c r="DM9" s="8"/>
      <c r="DN9" s="8"/>
      <c r="DO9" s="13"/>
      <c r="DP9" s="13"/>
      <c r="DQ9" s="8"/>
      <c r="DR9" s="8"/>
      <c r="DS9" s="13"/>
      <c r="DT9" s="13"/>
      <c r="DU9" s="8"/>
      <c r="DV9" s="8"/>
      <c r="DW9" s="13"/>
      <c r="DX9" s="13"/>
      <c r="DY9" s="8"/>
      <c r="DZ9" s="8"/>
      <c r="EA9" s="13"/>
      <c r="EB9" s="13"/>
      <c r="EC9" s="8"/>
      <c r="ED9" s="8"/>
      <c r="EE9" s="13"/>
      <c r="EF9" s="13"/>
      <c r="EG9" s="8"/>
      <c r="EH9" s="8"/>
      <c r="EI9" s="13"/>
      <c r="EJ9" s="13"/>
      <c r="EK9" s="8"/>
      <c r="EL9" s="8"/>
      <c r="EM9" s="13"/>
      <c r="EN9" s="13"/>
      <c r="EO9" s="8"/>
      <c r="EP9" s="8"/>
      <c r="EQ9" s="13"/>
      <c r="ER9" s="13"/>
      <c r="ES9" s="8"/>
      <c r="ET9" s="8"/>
      <c r="EU9" s="13"/>
      <c r="EV9" s="13"/>
      <c r="EW9" s="8"/>
      <c r="EX9" s="8"/>
      <c r="EY9" s="13"/>
      <c r="EZ9" s="13"/>
      <c r="FA9" s="8"/>
      <c r="FB9" s="8"/>
      <c r="FC9" s="13"/>
      <c r="FD9" s="13"/>
      <c r="FE9" s="8"/>
      <c r="FF9" s="8"/>
      <c r="FG9" s="13"/>
      <c r="FH9" s="13"/>
      <c r="FI9" s="8"/>
      <c r="FJ9" s="8"/>
      <c r="FK9" s="13"/>
      <c r="FL9" s="13"/>
      <c r="FM9" s="8"/>
      <c r="FN9" s="8"/>
      <c r="FO9" s="13"/>
      <c r="FP9" s="13"/>
      <c r="FQ9" s="8"/>
      <c r="FR9" s="8"/>
      <c r="FS9" s="13"/>
      <c r="FT9" s="13"/>
      <c r="FU9" s="8"/>
      <c r="FV9" s="8"/>
      <c r="FW9" s="13"/>
      <c r="FX9" s="13"/>
      <c r="FY9" s="8"/>
      <c r="FZ9" s="8"/>
      <c r="GA9" s="13"/>
      <c r="GB9" s="13"/>
      <c r="GC9" s="8"/>
      <c r="GD9" s="8"/>
      <c r="GE9" s="13"/>
      <c r="GF9" s="13"/>
      <c r="GG9" s="8"/>
      <c r="GH9" s="8"/>
      <c r="GI9" s="13"/>
      <c r="GJ9" s="13"/>
      <c r="GK9" s="8"/>
      <c r="GL9" s="8"/>
      <c r="GM9" s="13"/>
      <c r="GN9" s="13"/>
      <c r="GO9" s="8"/>
      <c r="GP9" s="8"/>
      <c r="GQ9" s="13"/>
      <c r="GR9" s="13"/>
      <c r="GS9" s="8"/>
      <c r="GT9" s="8"/>
      <c r="GU9" s="13"/>
      <c r="GV9" s="13"/>
      <c r="GW9" s="8"/>
      <c r="GX9" s="8"/>
      <c r="GY9" s="13"/>
      <c r="GZ9" s="13"/>
      <c r="HA9" s="8"/>
      <c r="HB9" s="8"/>
      <c r="HC9" s="13"/>
      <c r="HD9" s="13"/>
      <c r="HE9" s="8"/>
      <c r="HF9" s="8"/>
      <c r="HG9" s="13"/>
      <c r="HH9" s="13"/>
      <c r="HI9" s="8"/>
      <c r="HJ9" s="8"/>
      <c r="HK9" s="13"/>
      <c r="HL9" s="13"/>
      <c r="HM9" s="8"/>
      <c r="HN9" s="8"/>
      <c r="HO9" s="13"/>
      <c r="HP9" s="13"/>
      <c r="HQ9" s="8"/>
      <c r="HR9" s="8"/>
      <c r="HS9" s="13"/>
      <c r="HT9" s="13"/>
      <c r="HU9" s="8"/>
      <c r="HV9" s="8"/>
      <c r="HW9" s="13"/>
      <c r="HX9" s="13"/>
      <c r="HY9" s="8"/>
      <c r="HZ9" s="8"/>
      <c r="IA9" s="13"/>
      <c r="IB9" s="13"/>
    </row>
    <row r="10" spans="1:236" x14ac:dyDescent="0.2">
      <c r="A10" s="41" t="s">
        <v>17</v>
      </c>
      <c r="B10" s="42" t="s">
        <v>18</v>
      </c>
      <c r="C10" s="43"/>
      <c r="D10" s="44"/>
      <c r="E10" s="45"/>
      <c r="F10" s="45"/>
      <c r="G10" s="45"/>
    </row>
    <row r="11" spans="1:236" s="9" customFormat="1" x14ac:dyDescent="0.2">
      <c r="A11" s="206" t="s">
        <v>8</v>
      </c>
      <c r="B11" s="201" t="s">
        <v>0</v>
      </c>
      <c r="C11" s="204" t="s">
        <v>1</v>
      </c>
      <c r="D11" s="212" t="s">
        <v>910</v>
      </c>
      <c r="E11" s="214" t="s">
        <v>53</v>
      </c>
      <c r="F11" s="215"/>
      <c r="G11" s="210" t="s">
        <v>44</v>
      </c>
    </row>
    <row r="12" spans="1:236" s="9" customFormat="1" x14ac:dyDescent="0.2">
      <c r="A12" s="207"/>
      <c r="B12" s="202"/>
      <c r="C12" s="205"/>
      <c r="D12" s="213"/>
      <c r="E12" s="89" t="s">
        <v>2</v>
      </c>
      <c r="F12" s="81" t="s">
        <v>4</v>
      </c>
      <c r="G12" s="211"/>
    </row>
    <row r="13" spans="1:236" x14ac:dyDescent="0.2">
      <c r="A13" s="39" t="s">
        <v>9</v>
      </c>
      <c r="B13" s="40" t="s">
        <v>10</v>
      </c>
      <c r="C13" s="87"/>
      <c r="D13" s="91"/>
      <c r="E13" s="90"/>
      <c r="F13" s="78"/>
      <c r="G13" s="85"/>
    </row>
    <row r="14" spans="1:236" x14ac:dyDescent="0.2">
      <c r="A14" s="93">
        <v>1</v>
      </c>
      <c r="B14" s="94" t="s">
        <v>146</v>
      </c>
      <c r="C14" s="95"/>
      <c r="D14" s="96"/>
      <c r="E14" s="97"/>
      <c r="F14" s="97"/>
      <c r="G14" s="98"/>
    </row>
    <row r="15" spans="1:236" s="14" customFormat="1" x14ac:dyDescent="0.2">
      <c r="A15" s="99" t="s">
        <v>14</v>
      </c>
      <c r="B15" s="100" t="s">
        <v>804</v>
      </c>
      <c r="C15" s="101"/>
      <c r="D15" s="102"/>
      <c r="E15" s="103"/>
      <c r="F15" s="103"/>
      <c r="G15" s="104"/>
    </row>
    <row r="16" spans="1:236" s="14" customFormat="1" x14ac:dyDescent="0.2">
      <c r="A16" s="105" t="s">
        <v>156</v>
      </c>
      <c r="B16" s="106" t="s">
        <v>147</v>
      </c>
      <c r="C16" s="107">
        <v>1</v>
      </c>
      <c r="D16" s="102" t="s">
        <v>54</v>
      </c>
      <c r="E16" s="108"/>
      <c r="F16" s="108"/>
      <c r="G16" s="104">
        <f>SUM(E16:F16)*C16</f>
        <v>0</v>
      </c>
    </row>
    <row r="17" spans="1:7" s="14" customFormat="1" x14ac:dyDescent="0.2">
      <c r="A17" s="105" t="s">
        <v>157</v>
      </c>
      <c r="B17" s="106" t="s">
        <v>148</v>
      </c>
      <c r="C17" s="107">
        <v>266</v>
      </c>
      <c r="D17" s="102" t="s">
        <v>54</v>
      </c>
      <c r="E17" s="108"/>
      <c r="F17" s="110"/>
      <c r="G17" s="104">
        <f>SUM(E17:F17)*C17</f>
        <v>0</v>
      </c>
    </row>
    <row r="18" spans="1:7" x14ac:dyDescent="0.2">
      <c r="A18" s="99" t="s">
        <v>15</v>
      </c>
      <c r="B18" s="100" t="s">
        <v>805</v>
      </c>
      <c r="C18" s="101"/>
      <c r="D18" s="102"/>
      <c r="E18" s="103"/>
      <c r="F18" s="103"/>
      <c r="G18" s="104"/>
    </row>
    <row r="19" spans="1:7" s="14" customFormat="1" ht="25.5" x14ac:dyDescent="0.2">
      <c r="A19" s="111" t="s">
        <v>158</v>
      </c>
      <c r="B19" s="106" t="s">
        <v>149</v>
      </c>
      <c r="C19" s="112">
        <v>1</v>
      </c>
      <c r="D19" s="113" t="s">
        <v>800</v>
      </c>
      <c r="E19" s="103" t="s">
        <v>60</v>
      </c>
      <c r="F19" s="110"/>
      <c r="G19" s="104">
        <f t="shared" ref="G19" si="0">SUM(E19:F19)*C19</f>
        <v>0</v>
      </c>
    </row>
    <row r="20" spans="1:7" s="14" customFormat="1" x14ac:dyDescent="0.2">
      <c r="A20" s="111" t="s">
        <v>158</v>
      </c>
      <c r="B20" s="114" t="s">
        <v>150</v>
      </c>
      <c r="C20" s="101">
        <v>2</v>
      </c>
      <c r="D20" s="101" t="s">
        <v>143</v>
      </c>
      <c r="E20" s="189"/>
      <c r="F20" s="110"/>
      <c r="G20" s="104">
        <f>SUM(E20:F20)*C20</f>
        <v>0</v>
      </c>
    </row>
    <row r="21" spans="1:7" s="14" customFormat="1" x14ac:dyDescent="0.2">
      <c r="A21" s="111" t="s">
        <v>835</v>
      </c>
      <c r="B21" s="114" t="s">
        <v>151</v>
      </c>
      <c r="C21" s="101">
        <v>4</v>
      </c>
      <c r="D21" s="101" t="s">
        <v>143</v>
      </c>
      <c r="E21" s="189"/>
      <c r="F21" s="110"/>
      <c r="G21" s="104">
        <f>SUM(E21:F21)*C21</f>
        <v>0</v>
      </c>
    </row>
    <row r="22" spans="1:7" s="14" customFormat="1" x14ac:dyDescent="0.2">
      <c r="A22" s="99" t="s">
        <v>61</v>
      </c>
      <c r="B22" s="100" t="s">
        <v>152</v>
      </c>
      <c r="C22" s="101"/>
      <c r="D22" s="102"/>
      <c r="E22" s="103"/>
      <c r="F22" s="103"/>
      <c r="G22" s="104"/>
    </row>
    <row r="23" spans="1:7" s="14" customFormat="1" x14ac:dyDescent="0.2">
      <c r="A23" s="111" t="s">
        <v>159</v>
      </c>
      <c r="B23" s="106" t="s">
        <v>153</v>
      </c>
      <c r="C23" s="101">
        <v>40</v>
      </c>
      <c r="D23" s="102" t="s">
        <v>154</v>
      </c>
      <c r="E23" s="110"/>
      <c r="F23" s="110"/>
      <c r="G23" s="104">
        <f>SUM(E23:F23)*C23</f>
        <v>0</v>
      </c>
    </row>
    <row r="24" spans="1:7" s="14" customFormat="1" x14ac:dyDescent="0.2">
      <c r="A24" s="99">
        <v>2</v>
      </c>
      <c r="B24" s="100" t="s">
        <v>155</v>
      </c>
      <c r="C24" s="101"/>
      <c r="D24" s="102"/>
      <c r="E24" s="103"/>
      <c r="F24" s="103"/>
      <c r="G24" s="104"/>
    </row>
    <row r="25" spans="1:7" s="14" customFormat="1" x14ac:dyDescent="0.2">
      <c r="A25" s="111" t="s">
        <v>56</v>
      </c>
      <c r="B25" s="106" t="s">
        <v>119</v>
      </c>
      <c r="C25" s="101">
        <v>640</v>
      </c>
      <c r="D25" s="102" t="s">
        <v>54</v>
      </c>
      <c r="E25" s="103" t="s">
        <v>60</v>
      </c>
      <c r="F25" s="110"/>
      <c r="G25" s="104">
        <f>SUM(E25:F25)*C25</f>
        <v>0</v>
      </c>
    </row>
    <row r="26" spans="1:7" s="14" customFormat="1" ht="38.25" x14ac:dyDescent="0.2">
      <c r="A26" s="111" t="s">
        <v>57</v>
      </c>
      <c r="B26" s="106" t="s">
        <v>160</v>
      </c>
      <c r="C26" s="101">
        <v>70</v>
      </c>
      <c r="D26" s="102" t="s">
        <v>161</v>
      </c>
      <c r="E26" s="103" t="s">
        <v>60</v>
      </c>
      <c r="F26" s="110"/>
      <c r="G26" s="104">
        <f>SUM(E26:F26)*C26</f>
        <v>0</v>
      </c>
    </row>
    <row r="27" spans="1:7" s="14" customFormat="1" x14ac:dyDescent="0.2">
      <c r="A27" s="111" t="s">
        <v>66</v>
      </c>
      <c r="B27" s="106" t="s">
        <v>162</v>
      </c>
      <c r="C27" s="101">
        <v>83</v>
      </c>
      <c r="D27" s="102" t="s">
        <v>69</v>
      </c>
      <c r="E27" s="110"/>
      <c r="F27" s="110"/>
      <c r="G27" s="104">
        <f t="shared" ref="G27:G52" si="1">SUM(E27:F27)*C27</f>
        <v>0</v>
      </c>
    </row>
    <row r="28" spans="1:7" x14ac:dyDescent="0.2">
      <c r="A28" s="111" t="s">
        <v>67</v>
      </c>
      <c r="B28" s="106" t="s">
        <v>163</v>
      </c>
      <c r="C28" s="101">
        <v>43</v>
      </c>
      <c r="D28" s="102" t="s">
        <v>69</v>
      </c>
      <c r="E28" s="110"/>
      <c r="F28" s="110"/>
      <c r="G28" s="104">
        <f t="shared" si="1"/>
        <v>0</v>
      </c>
    </row>
    <row r="29" spans="1:7" s="14" customFormat="1" x14ac:dyDescent="0.2">
      <c r="A29" s="111" t="s">
        <v>68</v>
      </c>
      <c r="B29" s="106" t="s">
        <v>164</v>
      </c>
      <c r="C29" s="101">
        <v>15</v>
      </c>
      <c r="D29" s="102" t="s">
        <v>69</v>
      </c>
      <c r="E29" s="110"/>
      <c r="F29" s="110"/>
      <c r="G29" s="104">
        <f t="shared" si="1"/>
        <v>0</v>
      </c>
    </row>
    <row r="30" spans="1:7" x14ac:dyDescent="0.2">
      <c r="A30" s="111" t="s">
        <v>98</v>
      </c>
      <c r="B30" s="106" t="s">
        <v>165</v>
      </c>
      <c r="C30" s="101">
        <v>235</v>
      </c>
      <c r="D30" s="102" t="s">
        <v>54</v>
      </c>
      <c r="E30" s="110"/>
      <c r="F30" s="110"/>
      <c r="G30" s="104">
        <f t="shared" si="1"/>
        <v>0</v>
      </c>
    </row>
    <row r="31" spans="1:7" s="14" customFormat="1" x14ac:dyDescent="0.2">
      <c r="A31" s="111" t="s">
        <v>99</v>
      </c>
      <c r="B31" s="106" t="s">
        <v>166</v>
      </c>
      <c r="C31" s="101">
        <v>68</v>
      </c>
      <c r="D31" s="102" t="s">
        <v>54</v>
      </c>
      <c r="E31" s="110"/>
      <c r="F31" s="110"/>
      <c r="G31" s="104">
        <f t="shared" si="1"/>
        <v>0</v>
      </c>
    </row>
    <row r="32" spans="1:7" s="14" customFormat="1" x14ac:dyDescent="0.2">
      <c r="A32" s="111" t="s">
        <v>100</v>
      </c>
      <c r="B32" s="106" t="s">
        <v>167</v>
      </c>
      <c r="C32" s="101">
        <v>1</v>
      </c>
      <c r="D32" s="102" t="s">
        <v>800</v>
      </c>
      <c r="E32" s="110"/>
      <c r="F32" s="110"/>
      <c r="G32" s="104">
        <f t="shared" si="1"/>
        <v>0</v>
      </c>
    </row>
    <row r="33" spans="1:7" s="14" customFormat="1" x14ac:dyDescent="0.2">
      <c r="A33" s="111" t="s">
        <v>101</v>
      </c>
      <c r="B33" s="106" t="s">
        <v>168</v>
      </c>
      <c r="C33" s="101">
        <v>36</v>
      </c>
      <c r="D33" s="102" t="s">
        <v>54</v>
      </c>
      <c r="E33" s="110"/>
      <c r="F33" s="110"/>
      <c r="G33" s="104">
        <f t="shared" si="1"/>
        <v>0</v>
      </c>
    </row>
    <row r="34" spans="1:7" s="14" customFormat="1" x14ac:dyDescent="0.2">
      <c r="A34" s="111" t="s">
        <v>102</v>
      </c>
      <c r="B34" s="106" t="s">
        <v>169</v>
      </c>
      <c r="C34" s="101">
        <v>83</v>
      </c>
      <c r="D34" s="102" t="s">
        <v>54</v>
      </c>
      <c r="E34" s="110"/>
      <c r="F34" s="110"/>
      <c r="G34" s="104">
        <f t="shared" ref="G34:G35" si="2">SUM(E34:F34)*C34</f>
        <v>0</v>
      </c>
    </row>
    <row r="35" spans="1:7" x14ac:dyDescent="0.2">
      <c r="A35" s="111" t="s">
        <v>103</v>
      </c>
      <c r="B35" s="106" t="s">
        <v>170</v>
      </c>
      <c r="C35" s="101">
        <v>35</v>
      </c>
      <c r="D35" s="102" t="s">
        <v>54</v>
      </c>
      <c r="E35" s="110"/>
      <c r="F35" s="110"/>
      <c r="G35" s="104">
        <f t="shared" si="2"/>
        <v>0</v>
      </c>
    </row>
    <row r="36" spans="1:7" s="14" customFormat="1" x14ac:dyDescent="0.2">
      <c r="A36" s="111" t="s">
        <v>104</v>
      </c>
      <c r="B36" s="106" t="s">
        <v>171</v>
      </c>
      <c r="C36" s="101">
        <v>256</v>
      </c>
      <c r="D36" s="102" t="s">
        <v>54</v>
      </c>
      <c r="E36" s="110"/>
      <c r="F36" s="110"/>
      <c r="G36" s="104">
        <f t="shared" si="1"/>
        <v>0</v>
      </c>
    </row>
    <row r="37" spans="1:7" x14ac:dyDescent="0.2">
      <c r="A37" s="111" t="s">
        <v>172</v>
      </c>
      <c r="B37" s="106" t="s">
        <v>173</v>
      </c>
      <c r="C37" s="101">
        <v>4</v>
      </c>
      <c r="D37" s="102" t="s">
        <v>800</v>
      </c>
      <c r="E37" s="110"/>
      <c r="F37" s="110"/>
      <c r="G37" s="104">
        <f t="shared" si="1"/>
        <v>0</v>
      </c>
    </row>
    <row r="38" spans="1:7" s="14" customFormat="1" x14ac:dyDescent="0.2">
      <c r="A38" s="111" t="s">
        <v>174</v>
      </c>
      <c r="B38" s="106" t="s">
        <v>175</v>
      </c>
      <c r="C38" s="101">
        <v>63</v>
      </c>
      <c r="D38" s="102" t="s">
        <v>54</v>
      </c>
      <c r="E38" s="110"/>
      <c r="F38" s="110"/>
      <c r="G38" s="104">
        <f t="shared" si="1"/>
        <v>0</v>
      </c>
    </row>
    <row r="39" spans="1:7" x14ac:dyDescent="0.2">
      <c r="A39" s="111" t="s">
        <v>176</v>
      </c>
      <c r="B39" s="106" t="s">
        <v>177</v>
      </c>
      <c r="C39" s="101">
        <v>1</v>
      </c>
      <c r="D39" s="102" t="s">
        <v>800</v>
      </c>
      <c r="E39" s="110"/>
      <c r="F39" s="110"/>
      <c r="G39" s="104">
        <f>SUM(E39:F39)*C39</f>
        <v>0</v>
      </c>
    </row>
    <row r="40" spans="1:7" s="14" customFormat="1" x14ac:dyDescent="0.2">
      <c r="A40" s="111" t="s">
        <v>178</v>
      </c>
      <c r="B40" s="106" t="s">
        <v>179</v>
      </c>
      <c r="C40" s="101">
        <v>20</v>
      </c>
      <c r="D40" s="102" t="s">
        <v>54</v>
      </c>
      <c r="E40" s="110"/>
      <c r="F40" s="110"/>
      <c r="G40" s="104">
        <f>SUM(E40:F40)*C40</f>
        <v>0</v>
      </c>
    </row>
    <row r="41" spans="1:7" s="14" customFormat="1" x14ac:dyDescent="0.2">
      <c r="A41" s="111" t="s">
        <v>180</v>
      </c>
      <c r="B41" s="106" t="s">
        <v>181</v>
      </c>
      <c r="C41" s="101">
        <v>7</v>
      </c>
      <c r="D41" s="102" t="s">
        <v>800</v>
      </c>
      <c r="E41" s="110"/>
      <c r="F41" s="110"/>
      <c r="G41" s="104">
        <f t="shared" si="1"/>
        <v>0</v>
      </c>
    </row>
    <row r="42" spans="1:7" s="14" customFormat="1" x14ac:dyDescent="0.2">
      <c r="A42" s="111" t="s">
        <v>182</v>
      </c>
      <c r="B42" s="106" t="s">
        <v>183</v>
      </c>
      <c r="C42" s="101">
        <v>47</v>
      </c>
      <c r="D42" s="102" t="s">
        <v>54</v>
      </c>
      <c r="E42" s="110"/>
      <c r="F42" s="110"/>
      <c r="G42" s="104">
        <f t="shared" si="1"/>
        <v>0</v>
      </c>
    </row>
    <row r="43" spans="1:7" s="14" customFormat="1" x14ac:dyDescent="0.2">
      <c r="A43" s="111" t="s">
        <v>184</v>
      </c>
      <c r="B43" s="106" t="s">
        <v>185</v>
      </c>
      <c r="C43" s="101">
        <v>4</v>
      </c>
      <c r="D43" s="102" t="s">
        <v>54</v>
      </c>
      <c r="E43" s="103" t="s">
        <v>60</v>
      </c>
      <c r="F43" s="110"/>
      <c r="G43" s="104">
        <f t="shared" si="1"/>
        <v>0</v>
      </c>
    </row>
    <row r="44" spans="1:7" s="14" customFormat="1" x14ac:dyDescent="0.2">
      <c r="A44" s="111" t="s">
        <v>186</v>
      </c>
      <c r="B44" s="106" t="s">
        <v>187</v>
      </c>
      <c r="C44" s="101">
        <v>39</v>
      </c>
      <c r="D44" s="102" t="s">
        <v>800</v>
      </c>
      <c r="E44" s="110"/>
      <c r="F44" s="110"/>
      <c r="G44" s="104">
        <f t="shared" ref="G44:G46" si="3">SUM(E44:F44)*C44</f>
        <v>0</v>
      </c>
    </row>
    <row r="45" spans="1:7" s="14" customFormat="1" x14ac:dyDescent="0.2">
      <c r="A45" s="111" t="s">
        <v>188</v>
      </c>
      <c r="B45" s="106" t="s">
        <v>189</v>
      </c>
      <c r="C45" s="101">
        <v>35</v>
      </c>
      <c r="D45" s="102" t="s">
        <v>800</v>
      </c>
      <c r="E45" s="110"/>
      <c r="F45" s="110"/>
      <c r="G45" s="104">
        <f t="shared" si="3"/>
        <v>0</v>
      </c>
    </row>
    <row r="46" spans="1:7" s="80" customFormat="1" x14ac:dyDescent="0.2">
      <c r="A46" s="111" t="s">
        <v>190</v>
      </c>
      <c r="B46" s="106" t="s">
        <v>191</v>
      </c>
      <c r="C46" s="101">
        <v>430</v>
      </c>
      <c r="D46" s="102" t="s">
        <v>54</v>
      </c>
      <c r="E46" s="110"/>
      <c r="F46" s="110"/>
      <c r="G46" s="104">
        <f t="shared" si="3"/>
        <v>0</v>
      </c>
    </row>
    <row r="47" spans="1:7" s="80" customFormat="1" x14ac:dyDescent="0.2">
      <c r="A47" s="111" t="s">
        <v>192</v>
      </c>
      <c r="B47" s="106" t="s">
        <v>193</v>
      </c>
      <c r="C47" s="101">
        <v>90</v>
      </c>
      <c r="D47" s="102" t="s">
        <v>54</v>
      </c>
      <c r="E47" s="110"/>
      <c r="F47" s="110"/>
      <c r="G47" s="104">
        <f t="shared" ref="G47:G50" si="4">SUM(E47:F47)*C47</f>
        <v>0</v>
      </c>
    </row>
    <row r="48" spans="1:7" s="14" customFormat="1" ht="25.5" x14ac:dyDescent="0.2">
      <c r="A48" s="111" t="s">
        <v>194</v>
      </c>
      <c r="B48" s="106" t="s">
        <v>195</v>
      </c>
      <c r="C48" s="101">
        <v>40</v>
      </c>
      <c r="D48" s="102" t="s">
        <v>154</v>
      </c>
      <c r="E48" s="110"/>
      <c r="F48" s="110"/>
      <c r="G48" s="104">
        <f t="shared" si="4"/>
        <v>0</v>
      </c>
    </row>
    <row r="49" spans="1:7" s="14" customFormat="1" x14ac:dyDescent="0.2">
      <c r="A49" s="111" t="s">
        <v>196</v>
      </c>
      <c r="B49" s="106" t="s">
        <v>197</v>
      </c>
      <c r="C49" s="101">
        <v>7</v>
      </c>
      <c r="D49" s="102" t="s">
        <v>54</v>
      </c>
      <c r="E49" s="110"/>
      <c r="F49" s="110"/>
      <c r="G49" s="104">
        <f t="shared" si="4"/>
        <v>0</v>
      </c>
    </row>
    <row r="50" spans="1:7" s="80" customFormat="1" x14ac:dyDescent="0.2">
      <c r="A50" s="111" t="s">
        <v>198</v>
      </c>
      <c r="B50" s="106" t="s">
        <v>199</v>
      </c>
      <c r="C50" s="101">
        <v>22</v>
      </c>
      <c r="D50" s="102" t="s">
        <v>54</v>
      </c>
      <c r="E50" s="110"/>
      <c r="F50" s="110"/>
      <c r="G50" s="104">
        <f t="shared" si="4"/>
        <v>0</v>
      </c>
    </row>
    <row r="51" spans="1:7" x14ac:dyDescent="0.2">
      <c r="A51" s="111" t="s">
        <v>200</v>
      </c>
      <c r="B51" s="106" t="s">
        <v>201</v>
      </c>
      <c r="C51" s="101">
        <v>35</v>
      </c>
      <c r="D51" s="102" t="s">
        <v>54</v>
      </c>
      <c r="E51" s="110"/>
      <c r="F51" s="110"/>
      <c r="G51" s="104">
        <f t="shared" si="1"/>
        <v>0</v>
      </c>
    </row>
    <row r="52" spans="1:7" s="14" customFormat="1" x14ac:dyDescent="0.2">
      <c r="A52" s="111" t="s">
        <v>202</v>
      </c>
      <c r="B52" s="106" t="s">
        <v>203</v>
      </c>
      <c r="C52" s="101">
        <v>16</v>
      </c>
      <c r="D52" s="102" t="s">
        <v>800</v>
      </c>
      <c r="E52" s="110"/>
      <c r="F52" s="110"/>
      <c r="G52" s="104">
        <f t="shared" si="1"/>
        <v>0</v>
      </c>
    </row>
    <row r="53" spans="1:7" s="14" customFormat="1" x14ac:dyDescent="0.2">
      <c r="A53" s="99">
        <v>3</v>
      </c>
      <c r="B53" s="100" t="s">
        <v>806</v>
      </c>
      <c r="C53" s="101"/>
      <c r="D53" s="116"/>
      <c r="E53" s="103"/>
      <c r="F53" s="103"/>
      <c r="G53" s="104"/>
    </row>
    <row r="54" spans="1:7" s="14" customFormat="1" x14ac:dyDescent="0.2">
      <c r="A54" s="111" t="s">
        <v>70</v>
      </c>
      <c r="B54" s="106" t="s">
        <v>204</v>
      </c>
      <c r="C54" s="101">
        <v>2</v>
      </c>
      <c r="D54" s="102" t="s">
        <v>161</v>
      </c>
      <c r="E54" s="110"/>
      <c r="F54" s="110"/>
      <c r="G54" s="104">
        <f t="shared" ref="G54:G55" si="5">SUM(E54:F54)*C54</f>
        <v>0</v>
      </c>
    </row>
    <row r="55" spans="1:7" x14ac:dyDescent="0.2">
      <c r="A55" s="111" t="s">
        <v>105</v>
      </c>
      <c r="B55" s="106" t="s">
        <v>205</v>
      </c>
      <c r="C55" s="101">
        <v>1</v>
      </c>
      <c r="D55" s="102" t="s">
        <v>161</v>
      </c>
      <c r="E55" s="110"/>
      <c r="F55" s="110"/>
      <c r="G55" s="104">
        <f t="shared" si="5"/>
        <v>0</v>
      </c>
    </row>
    <row r="56" spans="1:7" s="80" customFormat="1" x14ac:dyDescent="0.2">
      <c r="A56" s="99">
        <v>4</v>
      </c>
      <c r="B56" s="100" t="s">
        <v>807</v>
      </c>
      <c r="C56" s="101"/>
      <c r="D56" s="116"/>
      <c r="E56" s="103"/>
      <c r="F56" s="103"/>
      <c r="G56" s="104"/>
    </row>
    <row r="57" spans="1:7" s="14" customFormat="1" x14ac:dyDescent="0.2">
      <c r="A57" s="111" t="s">
        <v>58</v>
      </c>
      <c r="B57" s="106" t="s">
        <v>206</v>
      </c>
      <c r="C57" s="101">
        <v>40</v>
      </c>
      <c r="D57" s="102" t="s">
        <v>54</v>
      </c>
      <c r="E57" s="110"/>
      <c r="F57" s="110"/>
      <c r="G57" s="104">
        <f t="shared" ref="G57:G59" si="6">SUM(E57:F57)*C57</f>
        <v>0</v>
      </c>
    </row>
    <row r="58" spans="1:7" s="14" customFormat="1" x14ac:dyDescent="0.2">
      <c r="A58" s="111" t="s">
        <v>59</v>
      </c>
      <c r="B58" s="106" t="s">
        <v>207</v>
      </c>
      <c r="C58" s="101">
        <v>2</v>
      </c>
      <c r="D58" s="117" t="s">
        <v>800</v>
      </c>
      <c r="E58" s="110"/>
      <c r="F58" s="110"/>
      <c r="G58" s="104">
        <f t="shared" si="6"/>
        <v>0</v>
      </c>
    </row>
    <row r="59" spans="1:7" s="14" customFormat="1" x14ac:dyDescent="0.2">
      <c r="A59" s="111" t="s">
        <v>71</v>
      </c>
      <c r="B59" s="106" t="s">
        <v>208</v>
      </c>
      <c r="C59" s="101">
        <v>14</v>
      </c>
      <c r="D59" s="102" t="s">
        <v>209</v>
      </c>
      <c r="E59" s="110"/>
      <c r="F59" s="110"/>
      <c r="G59" s="104">
        <f t="shared" si="6"/>
        <v>0</v>
      </c>
    </row>
    <row r="60" spans="1:7" x14ac:dyDescent="0.2">
      <c r="A60" s="99">
        <v>5</v>
      </c>
      <c r="B60" s="100" t="s">
        <v>122</v>
      </c>
      <c r="C60" s="101"/>
      <c r="D60" s="102"/>
      <c r="E60" s="103"/>
      <c r="F60" s="103"/>
      <c r="G60" s="104"/>
    </row>
    <row r="61" spans="1:7" s="14" customFormat="1" x14ac:dyDescent="0.2">
      <c r="A61" s="111" t="s">
        <v>29</v>
      </c>
      <c r="B61" s="106" t="s">
        <v>210</v>
      </c>
      <c r="C61" s="101">
        <v>12</v>
      </c>
      <c r="D61" s="102" t="s">
        <v>54</v>
      </c>
      <c r="E61" s="110"/>
      <c r="F61" s="110"/>
      <c r="G61" s="104">
        <f t="shared" ref="G61:G62" si="7">SUM(E61:F61)*C61</f>
        <v>0</v>
      </c>
    </row>
    <row r="62" spans="1:7" s="14" customFormat="1" x14ac:dyDescent="0.2">
      <c r="A62" s="111" t="s">
        <v>31</v>
      </c>
      <c r="B62" s="106" t="s">
        <v>211</v>
      </c>
      <c r="C62" s="101">
        <v>140</v>
      </c>
      <c r="D62" s="102" t="s">
        <v>54</v>
      </c>
      <c r="E62" s="110"/>
      <c r="F62" s="110"/>
      <c r="G62" s="104">
        <f t="shared" si="7"/>
        <v>0</v>
      </c>
    </row>
    <row r="63" spans="1:7" s="14" customFormat="1" x14ac:dyDescent="0.2">
      <c r="A63" s="99">
        <v>6</v>
      </c>
      <c r="B63" s="100" t="s">
        <v>141</v>
      </c>
      <c r="C63" s="118"/>
      <c r="D63" s="119"/>
      <c r="E63" s="181"/>
      <c r="F63" s="181"/>
      <c r="G63" s="120"/>
    </row>
    <row r="64" spans="1:7" s="14" customFormat="1" ht="25.5" x14ac:dyDescent="0.2">
      <c r="A64" s="111" t="s">
        <v>72</v>
      </c>
      <c r="B64" s="106" t="s">
        <v>212</v>
      </c>
      <c r="C64" s="101">
        <v>110</v>
      </c>
      <c r="D64" s="102" t="s">
        <v>54</v>
      </c>
      <c r="E64" s="110"/>
      <c r="F64" s="110"/>
      <c r="G64" s="104">
        <f t="shared" ref="G64:G68" si="8">SUM(E64:F64)*C64</f>
        <v>0</v>
      </c>
    </row>
    <row r="65" spans="1:7" x14ac:dyDescent="0.2">
      <c r="A65" s="111" t="s">
        <v>213</v>
      </c>
      <c r="B65" s="106" t="s">
        <v>214</v>
      </c>
      <c r="C65" s="101">
        <v>272</v>
      </c>
      <c r="D65" s="102" t="s">
        <v>54</v>
      </c>
      <c r="E65" s="110"/>
      <c r="F65" s="110"/>
      <c r="G65" s="104">
        <f t="shared" si="8"/>
        <v>0</v>
      </c>
    </row>
    <row r="66" spans="1:7" x14ac:dyDescent="0.2">
      <c r="A66" s="111" t="s">
        <v>215</v>
      </c>
      <c r="B66" s="106" t="s">
        <v>216</v>
      </c>
      <c r="C66" s="101">
        <v>12</v>
      </c>
      <c r="D66" s="102" t="s">
        <v>54</v>
      </c>
      <c r="E66" s="110"/>
      <c r="F66" s="110"/>
      <c r="G66" s="104">
        <f t="shared" si="8"/>
        <v>0</v>
      </c>
    </row>
    <row r="67" spans="1:7" s="14" customFormat="1" x14ac:dyDescent="0.2">
      <c r="A67" s="111" t="s">
        <v>217</v>
      </c>
      <c r="B67" s="106" t="s">
        <v>218</v>
      </c>
      <c r="C67" s="101">
        <v>280</v>
      </c>
      <c r="D67" s="102" t="s">
        <v>54</v>
      </c>
      <c r="E67" s="110"/>
      <c r="F67" s="110"/>
      <c r="G67" s="104">
        <f t="shared" si="8"/>
        <v>0</v>
      </c>
    </row>
    <row r="68" spans="1:7" s="14" customFormat="1" x14ac:dyDescent="0.2">
      <c r="A68" s="111" t="s">
        <v>219</v>
      </c>
      <c r="B68" s="106" t="s">
        <v>220</v>
      </c>
      <c r="C68" s="101">
        <v>90</v>
      </c>
      <c r="D68" s="102" t="s">
        <v>54</v>
      </c>
      <c r="E68" s="110"/>
      <c r="F68" s="110"/>
      <c r="G68" s="104">
        <f t="shared" si="8"/>
        <v>0</v>
      </c>
    </row>
    <row r="69" spans="1:7" s="14" customFormat="1" x14ac:dyDescent="0.2">
      <c r="A69" s="99">
        <v>7</v>
      </c>
      <c r="B69" s="100" t="s">
        <v>121</v>
      </c>
      <c r="C69" s="101"/>
      <c r="D69" s="102"/>
      <c r="E69" s="103"/>
      <c r="F69" s="103"/>
      <c r="G69" s="104"/>
    </row>
    <row r="70" spans="1:7" s="80" customFormat="1" x14ac:dyDescent="0.2">
      <c r="A70" s="111" t="s">
        <v>73</v>
      </c>
      <c r="B70" s="106" t="s">
        <v>221</v>
      </c>
      <c r="C70" s="101">
        <v>90</v>
      </c>
      <c r="D70" s="102" t="s">
        <v>54</v>
      </c>
      <c r="E70" s="110"/>
      <c r="F70" s="110"/>
      <c r="G70" s="104">
        <f t="shared" ref="G70:G85" si="9">SUM(E70:F70)*C70</f>
        <v>0</v>
      </c>
    </row>
    <row r="71" spans="1:7" s="14" customFormat="1" x14ac:dyDescent="0.2">
      <c r="A71" s="111" t="s">
        <v>74</v>
      </c>
      <c r="B71" s="106" t="s">
        <v>222</v>
      </c>
      <c r="C71" s="101">
        <v>28</v>
      </c>
      <c r="D71" s="117" t="s">
        <v>800</v>
      </c>
      <c r="E71" s="110"/>
      <c r="F71" s="110"/>
      <c r="G71" s="104">
        <f t="shared" si="9"/>
        <v>0</v>
      </c>
    </row>
    <row r="72" spans="1:7" s="14" customFormat="1" x14ac:dyDescent="0.2">
      <c r="A72" s="111" t="s">
        <v>75</v>
      </c>
      <c r="B72" s="106" t="s">
        <v>223</v>
      </c>
      <c r="C72" s="101">
        <v>90</v>
      </c>
      <c r="D72" s="117" t="s">
        <v>800</v>
      </c>
      <c r="E72" s="110"/>
      <c r="F72" s="110"/>
      <c r="G72" s="104">
        <f t="shared" si="9"/>
        <v>0</v>
      </c>
    </row>
    <row r="73" spans="1:7" s="14" customFormat="1" x14ac:dyDescent="0.2">
      <c r="A73" s="111" t="s">
        <v>224</v>
      </c>
      <c r="B73" s="106" t="s">
        <v>225</v>
      </c>
      <c r="C73" s="101">
        <v>86</v>
      </c>
      <c r="D73" s="117" t="s">
        <v>800</v>
      </c>
      <c r="E73" s="110"/>
      <c r="F73" s="110"/>
      <c r="G73" s="104">
        <f t="shared" si="9"/>
        <v>0</v>
      </c>
    </row>
    <row r="74" spans="1:7" s="14" customFormat="1" x14ac:dyDescent="0.2">
      <c r="A74" s="111" t="s">
        <v>226</v>
      </c>
      <c r="B74" s="106" t="s">
        <v>227</v>
      </c>
      <c r="C74" s="101">
        <v>348</v>
      </c>
      <c r="D74" s="117" t="s">
        <v>800</v>
      </c>
      <c r="E74" s="110"/>
      <c r="F74" s="110"/>
      <c r="G74" s="104">
        <f t="shared" si="9"/>
        <v>0</v>
      </c>
    </row>
    <row r="75" spans="1:7" s="14" customFormat="1" x14ac:dyDescent="0.2">
      <c r="A75" s="111" t="s">
        <v>228</v>
      </c>
      <c r="B75" s="106" t="s">
        <v>229</v>
      </c>
      <c r="C75" s="101">
        <v>52</v>
      </c>
      <c r="D75" s="117" t="s">
        <v>54</v>
      </c>
      <c r="E75" s="110"/>
      <c r="F75" s="110"/>
      <c r="G75" s="104">
        <f t="shared" si="9"/>
        <v>0</v>
      </c>
    </row>
    <row r="76" spans="1:7" s="14" customFormat="1" x14ac:dyDescent="0.2">
      <c r="A76" s="111" t="s">
        <v>230</v>
      </c>
      <c r="B76" s="106" t="s">
        <v>231</v>
      </c>
      <c r="C76" s="101">
        <v>49</v>
      </c>
      <c r="D76" s="117" t="s">
        <v>54</v>
      </c>
      <c r="E76" s="110"/>
      <c r="F76" s="110"/>
      <c r="G76" s="104">
        <f t="shared" si="9"/>
        <v>0</v>
      </c>
    </row>
    <row r="77" spans="1:7" s="14" customFormat="1" x14ac:dyDescent="0.2">
      <c r="A77" s="111" t="s">
        <v>232</v>
      </c>
      <c r="B77" s="106" t="s">
        <v>233</v>
      </c>
      <c r="C77" s="101">
        <v>100</v>
      </c>
      <c r="D77" s="117" t="s">
        <v>54</v>
      </c>
      <c r="E77" s="110"/>
      <c r="F77" s="110"/>
      <c r="G77" s="104">
        <f t="shared" si="9"/>
        <v>0</v>
      </c>
    </row>
    <row r="78" spans="1:7" s="14" customFormat="1" x14ac:dyDescent="0.2">
      <c r="A78" s="111" t="s">
        <v>234</v>
      </c>
      <c r="B78" s="106" t="s">
        <v>235</v>
      </c>
      <c r="C78" s="101">
        <v>16</v>
      </c>
      <c r="D78" s="117" t="s">
        <v>54</v>
      </c>
      <c r="E78" s="110"/>
      <c r="F78" s="110"/>
      <c r="G78" s="104">
        <f t="shared" si="9"/>
        <v>0</v>
      </c>
    </row>
    <row r="79" spans="1:7" s="14" customFormat="1" x14ac:dyDescent="0.2">
      <c r="A79" s="111" t="s">
        <v>236</v>
      </c>
      <c r="B79" s="106" t="s">
        <v>237</v>
      </c>
      <c r="C79" s="101">
        <v>4</v>
      </c>
      <c r="D79" s="117" t="s">
        <v>54</v>
      </c>
      <c r="E79" s="110"/>
      <c r="F79" s="110"/>
      <c r="G79" s="104">
        <f t="shared" si="9"/>
        <v>0</v>
      </c>
    </row>
    <row r="80" spans="1:7" s="14" customFormat="1" x14ac:dyDescent="0.2">
      <c r="A80" s="111" t="s">
        <v>238</v>
      </c>
      <c r="B80" s="106" t="s">
        <v>239</v>
      </c>
      <c r="C80" s="101">
        <v>7</v>
      </c>
      <c r="D80" s="117" t="s">
        <v>54</v>
      </c>
      <c r="E80" s="110"/>
      <c r="F80" s="110"/>
      <c r="G80" s="104">
        <f t="shared" si="9"/>
        <v>0</v>
      </c>
    </row>
    <row r="81" spans="1:7" s="14" customFormat="1" x14ac:dyDescent="0.2">
      <c r="A81" s="111" t="s">
        <v>240</v>
      </c>
      <c r="B81" s="106" t="s">
        <v>241</v>
      </c>
      <c r="C81" s="101">
        <v>7</v>
      </c>
      <c r="D81" s="117" t="s">
        <v>209</v>
      </c>
      <c r="E81" s="110"/>
      <c r="F81" s="110"/>
      <c r="G81" s="104">
        <f t="shared" si="9"/>
        <v>0</v>
      </c>
    </row>
    <row r="82" spans="1:7" x14ac:dyDescent="0.2">
      <c r="A82" s="111" t="s">
        <v>242</v>
      </c>
      <c r="B82" s="121" t="s">
        <v>243</v>
      </c>
      <c r="C82" s="101">
        <v>83</v>
      </c>
      <c r="D82" s="102" t="s">
        <v>69</v>
      </c>
      <c r="E82" s="110"/>
      <c r="F82" s="110"/>
      <c r="G82" s="104">
        <f t="shared" si="9"/>
        <v>0</v>
      </c>
    </row>
    <row r="83" spans="1:7" s="14" customFormat="1" x14ac:dyDescent="0.2">
      <c r="A83" s="111" t="s">
        <v>244</v>
      </c>
      <c r="B83" s="121" t="s">
        <v>245</v>
      </c>
      <c r="C83" s="101">
        <v>19</v>
      </c>
      <c r="D83" s="102" t="s">
        <v>161</v>
      </c>
      <c r="E83" s="110"/>
      <c r="F83" s="110"/>
      <c r="G83" s="104">
        <f t="shared" si="9"/>
        <v>0</v>
      </c>
    </row>
    <row r="84" spans="1:7" s="14" customFormat="1" x14ac:dyDescent="0.2">
      <c r="A84" s="111" t="s">
        <v>246</v>
      </c>
      <c r="B84" s="121" t="s">
        <v>247</v>
      </c>
      <c r="C84" s="107">
        <v>235</v>
      </c>
      <c r="D84" s="102" t="s">
        <v>54</v>
      </c>
      <c r="E84" s="110"/>
      <c r="F84" s="110"/>
      <c r="G84" s="104">
        <f t="shared" si="9"/>
        <v>0</v>
      </c>
    </row>
    <row r="85" spans="1:7" s="14" customFormat="1" x14ac:dyDescent="0.2">
      <c r="A85" s="111" t="s">
        <v>248</v>
      </c>
      <c r="B85" s="121" t="s">
        <v>249</v>
      </c>
      <c r="C85" s="107">
        <v>57</v>
      </c>
      <c r="D85" s="102" t="s">
        <v>54</v>
      </c>
      <c r="E85" s="110"/>
      <c r="F85" s="110"/>
      <c r="G85" s="104">
        <f t="shared" si="9"/>
        <v>0</v>
      </c>
    </row>
    <row r="86" spans="1:7" s="14" customFormat="1" x14ac:dyDescent="0.2">
      <c r="A86" s="99">
        <v>8</v>
      </c>
      <c r="B86" s="100" t="s">
        <v>120</v>
      </c>
      <c r="C86" s="118"/>
      <c r="D86" s="119"/>
      <c r="E86" s="181"/>
      <c r="F86" s="181"/>
      <c r="G86" s="120"/>
    </row>
    <row r="87" spans="1:7" s="14" customFormat="1" x14ac:dyDescent="0.2">
      <c r="A87" s="111" t="s">
        <v>76</v>
      </c>
      <c r="B87" s="106" t="s">
        <v>250</v>
      </c>
      <c r="C87" s="101">
        <v>35</v>
      </c>
      <c r="D87" s="102" t="s">
        <v>54</v>
      </c>
      <c r="E87" s="110"/>
      <c r="F87" s="110"/>
      <c r="G87" s="104">
        <f t="shared" ref="G87" si="10">SUM(E87:F87)*C87</f>
        <v>0</v>
      </c>
    </row>
    <row r="88" spans="1:7" s="14" customFormat="1" x14ac:dyDescent="0.2">
      <c r="A88" s="99">
        <v>9</v>
      </c>
      <c r="B88" s="100" t="s">
        <v>124</v>
      </c>
      <c r="C88" s="101"/>
      <c r="D88" s="102"/>
      <c r="E88" s="103"/>
      <c r="F88" s="103"/>
      <c r="G88" s="104"/>
    </row>
    <row r="89" spans="1:7" s="14" customFormat="1" x14ac:dyDescent="0.2">
      <c r="A89" s="111" t="s">
        <v>81</v>
      </c>
      <c r="B89" s="106" t="s">
        <v>853</v>
      </c>
      <c r="C89" s="101">
        <v>1082</v>
      </c>
      <c r="D89" s="102" t="s">
        <v>54</v>
      </c>
      <c r="E89" s="110"/>
      <c r="F89" s="110"/>
      <c r="G89" s="104">
        <f t="shared" ref="G89:G99" si="11">SUM(E89:F89)*C89</f>
        <v>0</v>
      </c>
    </row>
    <row r="90" spans="1:7" s="14" customFormat="1" x14ac:dyDescent="0.2">
      <c r="A90" s="111" t="s">
        <v>82</v>
      </c>
      <c r="B90" s="106" t="s">
        <v>854</v>
      </c>
      <c r="C90" s="101">
        <v>67</v>
      </c>
      <c r="D90" s="102" t="s">
        <v>54</v>
      </c>
      <c r="E90" s="110"/>
      <c r="F90" s="110"/>
      <c r="G90" s="104">
        <f t="shared" si="11"/>
        <v>0</v>
      </c>
    </row>
    <row r="91" spans="1:7" s="14" customFormat="1" x14ac:dyDescent="0.2">
      <c r="A91" s="111" t="s">
        <v>83</v>
      </c>
      <c r="B91" s="106" t="s">
        <v>855</v>
      </c>
      <c r="C91" s="101">
        <v>280</v>
      </c>
      <c r="D91" s="102" t="s">
        <v>54</v>
      </c>
      <c r="E91" s="110"/>
      <c r="F91" s="110"/>
      <c r="G91" s="104">
        <f t="shared" si="11"/>
        <v>0</v>
      </c>
    </row>
    <row r="92" spans="1:7" s="14" customFormat="1" x14ac:dyDescent="0.2">
      <c r="A92" s="111" t="s">
        <v>84</v>
      </c>
      <c r="B92" s="106" t="s">
        <v>856</v>
      </c>
      <c r="C92" s="101">
        <v>90</v>
      </c>
      <c r="D92" s="102" t="s">
        <v>54</v>
      </c>
      <c r="E92" s="110"/>
      <c r="F92" s="110"/>
      <c r="G92" s="104">
        <f t="shared" si="11"/>
        <v>0</v>
      </c>
    </row>
    <row r="93" spans="1:7" s="14" customFormat="1" x14ac:dyDescent="0.2">
      <c r="A93" s="111" t="s">
        <v>251</v>
      </c>
      <c r="B93" s="106" t="s">
        <v>252</v>
      </c>
      <c r="C93" s="101">
        <v>17</v>
      </c>
      <c r="D93" s="102" t="s">
        <v>54</v>
      </c>
      <c r="E93" s="110"/>
      <c r="F93" s="110"/>
      <c r="G93" s="104">
        <f t="shared" si="11"/>
        <v>0</v>
      </c>
    </row>
    <row r="94" spans="1:7" s="14" customFormat="1" x14ac:dyDescent="0.2">
      <c r="A94" s="111" t="s">
        <v>253</v>
      </c>
      <c r="B94" s="106" t="s">
        <v>254</v>
      </c>
      <c r="C94" s="101">
        <v>320</v>
      </c>
      <c r="D94" s="102" t="s">
        <v>54</v>
      </c>
      <c r="E94" s="110"/>
      <c r="F94" s="110"/>
      <c r="G94" s="104">
        <f t="shared" si="11"/>
        <v>0</v>
      </c>
    </row>
    <row r="95" spans="1:7" s="14" customFormat="1" x14ac:dyDescent="0.2">
      <c r="A95" s="111" t="s">
        <v>255</v>
      </c>
      <c r="B95" s="106" t="s">
        <v>256</v>
      </c>
      <c r="C95" s="101">
        <v>220</v>
      </c>
      <c r="D95" s="102" t="s">
        <v>54</v>
      </c>
      <c r="E95" s="110"/>
      <c r="F95" s="110"/>
      <c r="G95" s="104">
        <f t="shared" si="11"/>
        <v>0</v>
      </c>
    </row>
    <row r="96" spans="1:7" s="14" customFormat="1" x14ac:dyDescent="0.2">
      <c r="A96" s="111" t="s">
        <v>257</v>
      </c>
      <c r="B96" s="106" t="s">
        <v>258</v>
      </c>
      <c r="C96" s="101">
        <v>30</v>
      </c>
      <c r="D96" s="102" t="s">
        <v>54</v>
      </c>
      <c r="E96" s="110"/>
      <c r="F96" s="110"/>
      <c r="G96" s="104">
        <f t="shared" ref="G96:G97" si="12">SUM(E96:F96)*C96</f>
        <v>0</v>
      </c>
    </row>
    <row r="97" spans="1:8" s="14" customFormat="1" x14ac:dyDescent="0.2">
      <c r="A97" s="111" t="s">
        <v>259</v>
      </c>
      <c r="B97" s="106" t="s">
        <v>260</v>
      </c>
      <c r="C97" s="101">
        <v>457</v>
      </c>
      <c r="D97" s="102" t="s">
        <v>54</v>
      </c>
      <c r="E97" s="110"/>
      <c r="F97" s="110"/>
      <c r="G97" s="104">
        <f t="shared" si="12"/>
        <v>0</v>
      </c>
    </row>
    <row r="98" spans="1:8" s="14" customFormat="1" x14ac:dyDescent="0.2">
      <c r="A98" s="111" t="s">
        <v>261</v>
      </c>
      <c r="B98" s="106" t="s">
        <v>262</v>
      </c>
      <c r="C98" s="101">
        <v>450</v>
      </c>
      <c r="D98" s="102" t="s">
        <v>54</v>
      </c>
      <c r="E98" s="110"/>
      <c r="F98" s="110"/>
      <c r="G98" s="104">
        <f t="shared" ref="G98" si="13">SUM(E98:F98)*C98</f>
        <v>0</v>
      </c>
    </row>
    <row r="99" spans="1:8" s="14" customFormat="1" ht="25.5" x14ac:dyDescent="0.2">
      <c r="A99" s="111" t="s">
        <v>263</v>
      </c>
      <c r="B99" s="106" t="s">
        <v>264</v>
      </c>
      <c r="C99" s="101">
        <v>13</v>
      </c>
      <c r="D99" s="102" t="s">
        <v>54</v>
      </c>
      <c r="E99" s="110"/>
      <c r="F99" s="110"/>
      <c r="G99" s="104">
        <f t="shared" si="11"/>
        <v>0</v>
      </c>
    </row>
    <row r="100" spans="1:8" s="14" customFormat="1" x14ac:dyDescent="0.2">
      <c r="A100" s="99">
        <v>10</v>
      </c>
      <c r="B100" s="100" t="s">
        <v>912</v>
      </c>
      <c r="C100" s="101"/>
      <c r="D100" s="102"/>
      <c r="E100" s="103"/>
      <c r="F100" s="103"/>
      <c r="G100" s="104"/>
    </row>
    <row r="101" spans="1:8" s="14" customFormat="1" ht="25.5" x14ac:dyDescent="0.2">
      <c r="A101" s="111" t="s">
        <v>85</v>
      </c>
      <c r="B101" s="106" t="s">
        <v>265</v>
      </c>
      <c r="C101" s="101">
        <v>15</v>
      </c>
      <c r="D101" s="102" t="s">
        <v>800</v>
      </c>
      <c r="E101" s="110"/>
      <c r="F101" s="110"/>
      <c r="G101" s="104">
        <f t="shared" ref="G101" si="14">SUM(E101:F101)*C101</f>
        <v>0</v>
      </c>
      <c r="H101" s="176"/>
    </row>
    <row r="102" spans="1:8" s="14" customFormat="1" x14ac:dyDescent="0.2">
      <c r="A102" s="99">
        <v>11</v>
      </c>
      <c r="B102" s="100" t="s">
        <v>808</v>
      </c>
      <c r="C102" s="101"/>
      <c r="D102" s="102"/>
      <c r="E102" s="103"/>
      <c r="F102" s="103"/>
      <c r="G102" s="104"/>
    </row>
    <row r="103" spans="1:8" s="14" customFormat="1" ht="25.5" x14ac:dyDescent="0.2">
      <c r="A103" s="111" t="s">
        <v>112</v>
      </c>
      <c r="B103" s="106" t="s">
        <v>266</v>
      </c>
      <c r="C103" s="101">
        <v>48</v>
      </c>
      <c r="D103" s="102" t="s">
        <v>54</v>
      </c>
      <c r="E103" s="110"/>
      <c r="F103" s="110"/>
      <c r="G103" s="104">
        <f t="shared" ref="G103" si="15">SUM(E103:F103)*C103</f>
        <v>0</v>
      </c>
    </row>
    <row r="104" spans="1:8" s="14" customFormat="1" ht="29.25" customHeight="1" x14ac:dyDescent="0.2">
      <c r="A104" s="111" t="s">
        <v>113</v>
      </c>
      <c r="B104" s="106" t="s">
        <v>869</v>
      </c>
      <c r="C104" s="102"/>
      <c r="D104" s="102"/>
      <c r="E104" s="103"/>
      <c r="F104" s="103"/>
      <c r="G104" s="104"/>
    </row>
    <row r="105" spans="1:8" s="14" customFormat="1" x14ac:dyDescent="0.2">
      <c r="A105" s="111" t="s">
        <v>126</v>
      </c>
      <c r="B105" s="163" t="s">
        <v>267</v>
      </c>
      <c r="C105" s="101">
        <v>27</v>
      </c>
      <c r="D105" s="102" t="s">
        <v>54</v>
      </c>
      <c r="E105" s="110"/>
      <c r="F105" s="110"/>
      <c r="G105" s="104">
        <f t="shared" ref="G105:G110" si="16">SUM(E105:F105)*C105</f>
        <v>0</v>
      </c>
    </row>
    <row r="106" spans="1:8" s="14" customFormat="1" x14ac:dyDescent="0.2">
      <c r="A106" s="111" t="s">
        <v>127</v>
      </c>
      <c r="B106" s="163" t="s">
        <v>268</v>
      </c>
      <c r="C106" s="101">
        <v>1</v>
      </c>
      <c r="D106" s="102" t="s">
        <v>800</v>
      </c>
      <c r="E106" s="110"/>
      <c r="F106" s="110"/>
      <c r="G106" s="104">
        <f t="shared" si="16"/>
        <v>0</v>
      </c>
    </row>
    <row r="107" spans="1:8" s="14" customFormat="1" ht="25.5" x14ac:dyDescent="0.2">
      <c r="A107" s="111" t="s">
        <v>128</v>
      </c>
      <c r="B107" s="163" t="s">
        <v>857</v>
      </c>
      <c r="C107" s="101">
        <v>15</v>
      </c>
      <c r="D107" s="102" t="s">
        <v>54</v>
      </c>
      <c r="E107" s="110"/>
      <c r="F107" s="110"/>
      <c r="G107" s="104">
        <f t="shared" si="16"/>
        <v>0</v>
      </c>
    </row>
    <row r="108" spans="1:8" s="14" customFormat="1" x14ac:dyDescent="0.2">
      <c r="A108" s="111" t="s">
        <v>129</v>
      </c>
      <c r="B108" s="163" t="s">
        <v>269</v>
      </c>
      <c r="C108" s="101">
        <v>8</v>
      </c>
      <c r="D108" s="102" t="s">
        <v>54</v>
      </c>
      <c r="E108" s="110"/>
      <c r="F108" s="122"/>
      <c r="G108" s="104">
        <f t="shared" si="16"/>
        <v>0</v>
      </c>
    </row>
    <row r="109" spans="1:8" s="14" customFormat="1" x14ac:dyDescent="0.2">
      <c r="A109" s="111" t="s">
        <v>270</v>
      </c>
      <c r="B109" s="163" t="s">
        <v>271</v>
      </c>
      <c r="C109" s="101">
        <v>15</v>
      </c>
      <c r="D109" s="102" t="s">
        <v>54</v>
      </c>
      <c r="E109" s="110"/>
      <c r="F109" s="122"/>
      <c r="G109" s="104">
        <f t="shared" si="16"/>
        <v>0</v>
      </c>
    </row>
    <row r="110" spans="1:8" x14ac:dyDescent="0.2">
      <c r="A110" s="111" t="s">
        <v>272</v>
      </c>
      <c r="B110" s="163" t="s">
        <v>273</v>
      </c>
      <c r="C110" s="101">
        <v>1</v>
      </c>
      <c r="D110" s="102" t="s">
        <v>800</v>
      </c>
      <c r="E110" s="110"/>
      <c r="F110" s="110"/>
      <c r="G110" s="104">
        <f t="shared" si="16"/>
        <v>0</v>
      </c>
    </row>
    <row r="111" spans="1:8" x14ac:dyDescent="0.2">
      <c r="A111" s="111" t="s">
        <v>274</v>
      </c>
      <c r="B111" s="106" t="s">
        <v>859</v>
      </c>
      <c r="C111" s="101">
        <v>4</v>
      </c>
      <c r="D111" s="102" t="s">
        <v>800</v>
      </c>
      <c r="E111" s="103"/>
      <c r="F111" s="103"/>
      <c r="G111" s="104"/>
    </row>
    <row r="112" spans="1:8" s="14" customFormat="1" ht="25.5" x14ac:dyDescent="0.2">
      <c r="A112" s="111" t="s">
        <v>275</v>
      </c>
      <c r="B112" s="163" t="s">
        <v>276</v>
      </c>
      <c r="C112" s="101">
        <v>15</v>
      </c>
      <c r="D112" s="102" t="s">
        <v>54</v>
      </c>
      <c r="E112" s="110"/>
      <c r="F112" s="110"/>
      <c r="G112" s="104">
        <f t="shared" ref="G112:G120" si="17">SUM(E112:F112)*C112</f>
        <v>0</v>
      </c>
    </row>
    <row r="113" spans="1:7" s="14" customFormat="1" x14ac:dyDescent="0.2">
      <c r="A113" s="111" t="s">
        <v>277</v>
      </c>
      <c r="B113" s="163" t="s">
        <v>278</v>
      </c>
      <c r="C113" s="101">
        <v>15</v>
      </c>
      <c r="D113" s="102" t="s">
        <v>54</v>
      </c>
      <c r="E113" s="108"/>
      <c r="F113" s="122"/>
      <c r="G113" s="104">
        <f t="shared" si="17"/>
        <v>0</v>
      </c>
    </row>
    <row r="114" spans="1:7" s="14" customFormat="1" ht="25.5" x14ac:dyDescent="0.2">
      <c r="A114" s="111" t="s">
        <v>279</v>
      </c>
      <c r="B114" s="163" t="s">
        <v>858</v>
      </c>
      <c r="C114" s="101">
        <v>15</v>
      </c>
      <c r="D114" s="102" t="s">
        <v>54</v>
      </c>
      <c r="E114" s="110"/>
      <c r="F114" s="122"/>
      <c r="G114" s="104">
        <f t="shared" si="17"/>
        <v>0</v>
      </c>
    </row>
    <row r="115" spans="1:7" s="80" customFormat="1" ht="25.5" x14ac:dyDescent="0.2">
      <c r="A115" s="111" t="s">
        <v>281</v>
      </c>
      <c r="B115" s="106" t="s">
        <v>282</v>
      </c>
      <c r="C115" s="101">
        <v>1</v>
      </c>
      <c r="D115" s="102" t="s">
        <v>800</v>
      </c>
      <c r="E115" s="110"/>
      <c r="F115" s="110"/>
      <c r="G115" s="104">
        <f t="shared" si="17"/>
        <v>0</v>
      </c>
    </row>
    <row r="116" spans="1:7" s="14" customFormat="1" ht="25.5" x14ac:dyDescent="0.2">
      <c r="A116" s="111" t="s">
        <v>283</v>
      </c>
      <c r="B116" s="106" t="s">
        <v>284</v>
      </c>
      <c r="C116" s="101">
        <v>3</v>
      </c>
      <c r="D116" s="102" t="s">
        <v>800</v>
      </c>
      <c r="E116" s="110"/>
      <c r="F116" s="110"/>
      <c r="G116" s="104">
        <f t="shared" si="17"/>
        <v>0</v>
      </c>
    </row>
    <row r="117" spans="1:7" s="14" customFormat="1" x14ac:dyDescent="0.2">
      <c r="A117" s="111" t="s">
        <v>285</v>
      </c>
      <c r="B117" s="106" t="s">
        <v>286</v>
      </c>
      <c r="C117" s="101">
        <v>1</v>
      </c>
      <c r="D117" s="102" t="s">
        <v>800</v>
      </c>
      <c r="E117" s="110"/>
      <c r="F117" s="110"/>
      <c r="G117" s="104">
        <f t="shared" si="17"/>
        <v>0</v>
      </c>
    </row>
    <row r="118" spans="1:7" s="14" customFormat="1" ht="25.5" x14ac:dyDescent="0.2">
      <c r="A118" s="111" t="s">
        <v>287</v>
      </c>
      <c r="B118" s="183" t="s">
        <v>288</v>
      </c>
      <c r="C118" s="101">
        <v>2</v>
      </c>
      <c r="D118" s="102" t="s">
        <v>800</v>
      </c>
      <c r="E118" s="110"/>
      <c r="F118" s="110"/>
      <c r="G118" s="104">
        <f t="shared" si="17"/>
        <v>0</v>
      </c>
    </row>
    <row r="119" spans="1:7" s="14" customFormat="1" x14ac:dyDescent="0.2">
      <c r="A119" s="111" t="s">
        <v>289</v>
      </c>
      <c r="B119" s="183" t="s">
        <v>290</v>
      </c>
      <c r="C119" s="101">
        <v>19</v>
      </c>
      <c r="D119" s="102" t="s">
        <v>54</v>
      </c>
      <c r="E119" s="110"/>
      <c r="F119" s="110"/>
      <c r="G119" s="104">
        <f t="shared" si="17"/>
        <v>0</v>
      </c>
    </row>
    <row r="120" spans="1:7" s="14" customFormat="1" x14ac:dyDescent="0.2">
      <c r="A120" s="111" t="s">
        <v>291</v>
      </c>
      <c r="B120" s="106" t="s">
        <v>292</v>
      </c>
      <c r="C120" s="101">
        <v>14</v>
      </c>
      <c r="D120" s="102" t="s">
        <v>54</v>
      </c>
      <c r="E120" s="110"/>
      <c r="F120" s="110"/>
      <c r="G120" s="104">
        <f t="shared" si="17"/>
        <v>0</v>
      </c>
    </row>
    <row r="121" spans="1:7" x14ac:dyDescent="0.2">
      <c r="A121" s="99">
        <v>12</v>
      </c>
      <c r="B121" s="100" t="s">
        <v>125</v>
      </c>
      <c r="C121" s="101"/>
      <c r="D121" s="102"/>
      <c r="E121" s="103"/>
      <c r="F121" s="103"/>
      <c r="G121" s="104"/>
    </row>
    <row r="122" spans="1:7" s="14" customFormat="1" x14ac:dyDescent="0.2">
      <c r="A122" s="111" t="s">
        <v>114</v>
      </c>
      <c r="B122" s="106" t="s">
        <v>836</v>
      </c>
      <c r="C122" s="101"/>
      <c r="D122" s="102"/>
      <c r="E122" s="103"/>
      <c r="F122" s="103"/>
      <c r="G122" s="104"/>
    </row>
    <row r="123" spans="1:7" s="14" customFormat="1" x14ac:dyDescent="0.2">
      <c r="A123" s="111" t="s">
        <v>130</v>
      </c>
      <c r="B123" s="163" t="s">
        <v>293</v>
      </c>
      <c r="C123" s="101">
        <v>4</v>
      </c>
      <c r="D123" s="102" t="s">
        <v>800</v>
      </c>
      <c r="E123" s="110"/>
      <c r="F123" s="110"/>
      <c r="G123" s="104">
        <f t="shared" ref="G123:G128" si="18">SUM(E123:F123)*C123</f>
        <v>0</v>
      </c>
    </row>
    <row r="124" spans="1:7" s="14" customFormat="1" x14ac:dyDescent="0.2">
      <c r="A124" s="111" t="s">
        <v>131</v>
      </c>
      <c r="B124" s="163" t="s">
        <v>294</v>
      </c>
      <c r="C124" s="101">
        <v>1</v>
      </c>
      <c r="D124" s="102" t="s">
        <v>800</v>
      </c>
      <c r="E124" s="110"/>
      <c r="F124" s="110"/>
      <c r="G124" s="104">
        <f t="shared" si="18"/>
        <v>0</v>
      </c>
    </row>
    <row r="125" spans="1:7" s="14" customFormat="1" x14ac:dyDescent="0.2">
      <c r="A125" s="111" t="s">
        <v>132</v>
      </c>
      <c r="B125" s="163" t="s">
        <v>295</v>
      </c>
      <c r="C125" s="101">
        <v>1</v>
      </c>
      <c r="D125" s="102" t="s">
        <v>800</v>
      </c>
      <c r="E125" s="110"/>
      <c r="F125" s="110"/>
      <c r="G125" s="104">
        <f t="shared" si="18"/>
        <v>0</v>
      </c>
    </row>
    <row r="126" spans="1:7" s="14" customFormat="1" x14ac:dyDescent="0.2">
      <c r="A126" s="111" t="s">
        <v>133</v>
      </c>
      <c r="B126" s="163" t="s">
        <v>296</v>
      </c>
      <c r="C126" s="101">
        <v>1</v>
      </c>
      <c r="D126" s="102" t="s">
        <v>800</v>
      </c>
      <c r="E126" s="110"/>
      <c r="F126" s="110"/>
      <c r="G126" s="104">
        <f t="shared" si="18"/>
        <v>0</v>
      </c>
    </row>
    <row r="127" spans="1:7" s="14" customFormat="1" x14ac:dyDescent="0.2">
      <c r="A127" s="111" t="s">
        <v>134</v>
      </c>
      <c r="B127" s="163" t="s">
        <v>297</v>
      </c>
      <c r="C127" s="101">
        <v>3</v>
      </c>
      <c r="D127" s="102" t="s">
        <v>800</v>
      </c>
      <c r="E127" s="110"/>
      <c r="F127" s="110"/>
      <c r="G127" s="104">
        <f t="shared" si="18"/>
        <v>0</v>
      </c>
    </row>
    <row r="128" spans="1:7" s="14" customFormat="1" x14ac:dyDescent="0.2">
      <c r="A128" s="111" t="s">
        <v>298</v>
      </c>
      <c r="B128" s="163" t="s">
        <v>299</v>
      </c>
      <c r="C128" s="101">
        <v>2</v>
      </c>
      <c r="D128" s="102" t="s">
        <v>800</v>
      </c>
      <c r="E128" s="110"/>
      <c r="F128" s="110"/>
      <c r="G128" s="104">
        <f t="shared" si="18"/>
        <v>0</v>
      </c>
    </row>
    <row r="129" spans="1:7" x14ac:dyDescent="0.2">
      <c r="A129" s="111" t="s">
        <v>300</v>
      </c>
      <c r="B129" s="106" t="s">
        <v>837</v>
      </c>
      <c r="C129" s="101"/>
      <c r="D129" s="102"/>
      <c r="E129" s="103"/>
      <c r="F129" s="103"/>
      <c r="G129" s="104"/>
    </row>
    <row r="130" spans="1:7" x14ac:dyDescent="0.2">
      <c r="A130" s="111" t="s">
        <v>301</v>
      </c>
      <c r="B130" s="163" t="s">
        <v>302</v>
      </c>
      <c r="C130" s="101">
        <v>1</v>
      </c>
      <c r="D130" s="102" t="s">
        <v>800</v>
      </c>
      <c r="E130" s="110"/>
      <c r="F130" s="110"/>
      <c r="G130" s="104">
        <f t="shared" ref="G130:G137" si="19">SUM(E130:F130)*C130</f>
        <v>0</v>
      </c>
    </row>
    <row r="131" spans="1:7" s="14" customFormat="1" x14ac:dyDescent="0.2">
      <c r="A131" s="111" t="s">
        <v>303</v>
      </c>
      <c r="B131" s="163" t="s">
        <v>304</v>
      </c>
      <c r="C131" s="101">
        <v>1</v>
      </c>
      <c r="D131" s="102" t="s">
        <v>800</v>
      </c>
      <c r="E131" s="110"/>
      <c r="F131" s="110"/>
      <c r="G131" s="104">
        <f t="shared" si="19"/>
        <v>0</v>
      </c>
    </row>
    <row r="132" spans="1:7" s="14" customFormat="1" x14ac:dyDescent="0.2">
      <c r="A132" s="111" t="s">
        <v>305</v>
      </c>
      <c r="B132" s="163" t="s">
        <v>306</v>
      </c>
      <c r="C132" s="101">
        <v>2</v>
      </c>
      <c r="D132" s="102" t="s">
        <v>800</v>
      </c>
      <c r="E132" s="110"/>
      <c r="F132" s="110"/>
      <c r="G132" s="104">
        <f t="shared" si="19"/>
        <v>0</v>
      </c>
    </row>
    <row r="133" spans="1:7" s="14" customFormat="1" x14ac:dyDescent="0.2">
      <c r="A133" s="111" t="s">
        <v>307</v>
      </c>
      <c r="B133" s="163" t="s">
        <v>308</v>
      </c>
      <c r="C133" s="101">
        <v>1</v>
      </c>
      <c r="D133" s="102" t="s">
        <v>800</v>
      </c>
      <c r="E133" s="110"/>
      <c r="F133" s="110"/>
      <c r="G133" s="104">
        <f t="shared" si="19"/>
        <v>0</v>
      </c>
    </row>
    <row r="134" spans="1:7" x14ac:dyDescent="0.2">
      <c r="A134" s="111" t="s">
        <v>309</v>
      </c>
      <c r="B134" s="163" t="s">
        <v>310</v>
      </c>
      <c r="C134" s="101">
        <v>1</v>
      </c>
      <c r="D134" s="102" t="s">
        <v>800</v>
      </c>
      <c r="E134" s="110"/>
      <c r="F134" s="110"/>
      <c r="G134" s="104">
        <f t="shared" si="19"/>
        <v>0</v>
      </c>
    </row>
    <row r="135" spans="1:7" s="14" customFormat="1" x14ac:dyDescent="0.2">
      <c r="A135" s="111" t="s">
        <v>311</v>
      </c>
      <c r="B135" s="163" t="s">
        <v>312</v>
      </c>
      <c r="C135" s="101">
        <v>1</v>
      </c>
      <c r="D135" s="102" t="s">
        <v>800</v>
      </c>
      <c r="E135" s="110"/>
      <c r="F135" s="110"/>
      <c r="G135" s="104">
        <f t="shared" si="19"/>
        <v>0</v>
      </c>
    </row>
    <row r="136" spans="1:7" s="14" customFormat="1" x14ac:dyDescent="0.2">
      <c r="A136" s="111" t="s">
        <v>313</v>
      </c>
      <c r="B136" s="163" t="s">
        <v>314</v>
      </c>
      <c r="C136" s="101">
        <v>1</v>
      </c>
      <c r="D136" s="102" t="s">
        <v>800</v>
      </c>
      <c r="E136" s="110"/>
      <c r="F136" s="110"/>
      <c r="G136" s="104">
        <f t="shared" si="19"/>
        <v>0</v>
      </c>
    </row>
    <row r="137" spans="1:7" x14ac:dyDescent="0.2">
      <c r="A137" s="111" t="s">
        <v>315</v>
      </c>
      <c r="B137" s="163" t="s">
        <v>316</v>
      </c>
      <c r="C137" s="101">
        <v>1</v>
      </c>
      <c r="D137" s="102" t="s">
        <v>800</v>
      </c>
      <c r="E137" s="110"/>
      <c r="F137" s="110"/>
      <c r="G137" s="104">
        <f t="shared" si="19"/>
        <v>0</v>
      </c>
    </row>
    <row r="138" spans="1:7" x14ac:dyDescent="0.2">
      <c r="A138" s="111" t="s">
        <v>317</v>
      </c>
      <c r="B138" s="106" t="s">
        <v>838</v>
      </c>
      <c r="C138" s="101"/>
      <c r="D138" s="102"/>
      <c r="E138" s="103"/>
      <c r="F138" s="103"/>
      <c r="G138" s="104"/>
    </row>
    <row r="139" spans="1:7" x14ac:dyDescent="0.2">
      <c r="A139" s="111" t="s">
        <v>318</v>
      </c>
      <c r="B139" s="163" t="s">
        <v>319</v>
      </c>
      <c r="C139" s="101">
        <v>2</v>
      </c>
      <c r="D139" s="102" t="s">
        <v>800</v>
      </c>
      <c r="E139" s="110"/>
      <c r="F139" s="110"/>
      <c r="G139" s="104">
        <f t="shared" ref="G139:G145" si="20">SUM(E139:F139)*C139</f>
        <v>0</v>
      </c>
    </row>
    <row r="140" spans="1:7" s="14" customFormat="1" x14ac:dyDescent="0.2">
      <c r="A140" s="111" t="s">
        <v>320</v>
      </c>
      <c r="B140" s="163" t="s">
        <v>321</v>
      </c>
      <c r="C140" s="101">
        <v>1</v>
      </c>
      <c r="D140" s="102" t="s">
        <v>800</v>
      </c>
      <c r="E140" s="110"/>
      <c r="F140" s="110"/>
      <c r="G140" s="104">
        <f t="shared" si="20"/>
        <v>0</v>
      </c>
    </row>
    <row r="141" spans="1:7" s="14" customFormat="1" x14ac:dyDescent="0.2">
      <c r="A141" s="111" t="s">
        <v>322</v>
      </c>
      <c r="B141" s="163" t="s">
        <v>323</v>
      </c>
      <c r="C141" s="101">
        <v>2</v>
      </c>
      <c r="D141" s="102" t="s">
        <v>800</v>
      </c>
      <c r="E141" s="110"/>
      <c r="F141" s="110"/>
      <c r="G141" s="104">
        <f t="shared" si="20"/>
        <v>0</v>
      </c>
    </row>
    <row r="142" spans="1:7" s="14" customFormat="1" x14ac:dyDescent="0.2">
      <c r="A142" s="111" t="s">
        <v>324</v>
      </c>
      <c r="B142" s="163" t="s">
        <v>325</v>
      </c>
      <c r="C142" s="101">
        <v>3</v>
      </c>
      <c r="D142" s="102" t="s">
        <v>800</v>
      </c>
      <c r="E142" s="110"/>
      <c r="F142" s="110"/>
      <c r="G142" s="104">
        <f t="shared" si="20"/>
        <v>0</v>
      </c>
    </row>
    <row r="143" spans="1:7" s="14" customFormat="1" x14ac:dyDescent="0.2">
      <c r="A143" s="111" t="s">
        <v>326</v>
      </c>
      <c r="B143" s="163" t="s">
        <v>327</v>
      </c>
      <c r="C143" s="101">
        <v>4</v>
      </c>
      <c r="D143" s="102" t="s">
        <v>800</v>
      </c>
      <c r="E143" s="110"/>
      <c r="F143" s="110"/>
      <c r="G143" s="104">
        <f t="shared" si="20"/>
        <v>0</v>
      </c>
    </row>
    <row r="144" spans="1:7" s="14" customFormat="1" x14ac:dyDescent="0.2">
      <c r="A144" s="111" t="s">
        <v>328</v>
      </c>
      <c r="B144" s="163" t="s">
        <v>329</v>
      </c>
      <c r="C144" s="101">
        <v>4</v>
      </c>
      <c r="D144" s="102" t="s">
        <v>800</v>
      </c>
      <c r="E144" s="110"/>
      <c r="F144" s="110"/>
      <c r="G144" s="104">
        <f t="shared" si="20"/>
        <v>0</v>
      </c>
    </row>
    <row r="145" spans="1:10" s="14" customFormat="1" x14ac:dyDescent="0.2">
      <c r="A145" s="111" t="s">
        <v>330</v>
      </c>
      <c r="B145" s="163" t="s">
        <v>331</v>
      </c>
      <c r="C145" s="101">
        <v>1</v>
      </c>
      <c r="D145" s="102" t="s">
        <v>800</v>
      </c>
      <c r="E145" s="110"/>
      <c r="F145" s="110"/>
      <c r="G145" s="104">
        <f t="shared" si="20"/>
        <v>0</v>
      </c>
    </row>
    <row r="146" spans="1:10" s="14" customFormat="1" x14ac:dyDescent="0.2">
      <c r="A146" s="111" t="s">
        <v>332</v>
      </c>
      <c r="B146" s="106" t="s">
        <v>839</v>
      </c>
      <c r="C146" s="101"/>
      <c r="D146" s="102"/>
      <c r="E146" s="103"/>
      <c r="F146" s="103"/>
      <c r="G146" s="104"/>
    </row>
    <row r="147" spans="1:10" s="14" customFormat="1" x14ac:dyDescent="0.2">
      <c r="A147" s="111" t="s">
        <v>333</v>
      </c>
      <c r="B147" s="163" t="s">
        <v>334</v>
      </c>
      <c r="C147" s="101">
        <v>1</v>
      </c>
      <c r="D147" s="102" t="s">
        <v>800</v>
      </c>
      <c r="E147" s="110"/>
      <c r="F147" s="110"/>
      <c r="G147" s="104">
        <f t="shared" ref="G147:G152" si="21">SUM(E147:F147)*C147</f>
        <v>0</v>
      </c>
    </row>
    <row r="148" spans="1:10" s="14" customFormat="1" x14ac:dyDescent="0.2">
      <c r="A148" s="111" t="s">
        <v>335</v>
      </c>
      <c r="B148" s="163" t="s">
        <v>336</v>
      </c>
      <c r="C148" s="101">
        <v>1</v>
      </c>
      <c r="D148" s="102" t="s">
        <v>800</v>
      </c>
      <c r="E148" s="110"/>
      <c r="F148" s="110"/>
      <c r="G148" s="104">
        <f t="shared" si="21"/>
        <v>0</v>
      </c>
    </row>
    <row r="149" spans="1:10" s="14" customFormat="1" x14ac:dyDescent="0.2">
      <c r="A149" s="111" t="s">
        <v>337</v>
      </c>
      <c r="B149" s="163" t="s">
        <v>338</v>
      </c>
      <c r="C149" s="101">
        <v>1</v>
      </c>
      <c r="D149" s="102" t="s">
        <v>800</v>
      </c>
      <c r="E149" s="110"/>
      <c r="F149" s="110"/>
      <c r="G149" s="104">
        <f t="shared" si="21"/>
        <v>0</v>
      </c>
    </row>
    <row r="150" spans="1:10" s="14" customFormat="1" x14ac:dyDescent="0.2">
      <c r="A150" s="111" t="s">
        <v>339</v>
      </c>
      <c r="B150" s="163" t="s">
        <v>340</v>
      </c>
      <c r="C150" s="101">
        <v>3</v>
      </c>
      <c r="D150" s="102" t="s">
        <v>800</v>
      </c>
      <c r="E150" s="110"/>
      <c r="F150" s="110"/>
      <c r="G150" s="104">
        <f t="shared" si="21"/>
        <v>0</v>
      </c>
    </row>
    <row r="151" spans="1:10" s="14" customFormat="1" x14ac:dyDescent="0.2">
      <c r="A151" s="111" t="s">
        <v>341</v>
      </c>
      <c r="B151" s="163" t="s">
        <v>342</v>
      </c>
      <c r="C151" s="101">
        <v>4</v>
      </c>
      <c r="D151" s="102" t="s">
        <v>800</v>
      </c>
      <c r="E151" s="110"/>
      <c r="F151" s="110"/>
      <c r="G151" s="104">
        <f t="shared" si="21"/>
        <v>0</v>
      </c>
    </row>
    <row r="152" spans="1:10" s="14" customFormat="1" x14ac:dyDescent="0.2">
      <c r="A152" s="111" t="s">
        <v>343</v>
      </c>
      <c r="B152" s="163" t="s">
        <v>344</v>
      </c>
      <c r="C152" s="101">
        <v>4</v>
      </c>
      <c r="D152" s="102" t="s">
        <v>800</v>
      </c>
      <c r="E152" s="110"/>
      <c r="F152" s="110"/>
      <c r="G152" s="104">
        <f t="shared" si="21"/>
        <v>0</v>
      </c>
    </row>
    <row r="153" spans="1:10" s="14" customFormat="1" x14ac:dyDescent="0.2">
      <c r="A153" s="111" t="s">
        <v>345</v>
      </c>
      <c r="B153" s="106" t="s">
        <v>840</v>
      </c>
      <c r="C153" s="101"/>
      <c r="D153" s="102"/>
      <c r="E153" s="103"/>
      <c r="F153" s="103"/>
      <c r="G153" s="104"/>
    </row>
    <row r="154" spans="1:10" s="14" customFormat="1" x14ac:dyDescent="0.2">
      <c r="A154" s="111" t="s">
        <v>346</v>
      </c>
      <c r="B154" s="163" t="s">
        <v>347</v>
      </c>
      <c r="C154" s="101">
        <v>2</v>
      </c>
      <c r="D154" s="102" t="s">
        <v>800</v>
      </c>
      <c r="E154" s="110"/>
      <c r="F154" s="110"/>
      <c r="G154" s="104">
        <f t="shared" ref="G154:G162" si="22">SUM(E154:F154)*C154</f>
        <v>0</v>
      </c>
    </row>
    <row r="155" spans="1:10" s="14" customFormat="1" x14ac:dyDescent="0.2">
      <c r="A155" s="111" t="s">
        <v>348</v>
      </c>
      <c r="B155" s="163" t="s">
        <v>349</v>
      </c>
      <c r="C155" s="101">
        <v>8</v>
      </c>
      <c r="D155" s="102" t="s">
        <v>800</v>
      </c>
      <c r="E155" s="110"/>
      <c r="F155" s="110"/>
      <c r="G155" s="104">
        <f t="shared" si="22"/>
        <v>0</v>
      </c>
    </row>
    <row r="156" spans="1:10" x14ac:dyDescent="0.2">
      <c r="A156" s="111" t="s">
        <v>350</v>
      </c>
      <c r="B156" s="163" t="s">
        <v>351</v>
      </c>
      <c r="C156" s="101">
        <v>12</v>
      </c>
      <c r="D156" s="102" t="s">
        <v>800</v>
      </c>
      <c r="E156" s="132"/>
      <c r="F156" s="132"/>
      <c r="G156" s="177">
        <f t="shared" si="22"/>
        <v>0</v>
      </c>
      <c r="H156" s="14"/>
      <c r="I156" s="14"/>
      <c r="J156" s="176"/>
    </row>
    <row r="157" spans="1:10" s="14" customFormat="1" x14ac:dyDescent="0.2">
      <c r="A157" s="111" t="s">
        <v>352</v>
      </c>
      <c r="B157" s="106" t="s">
        <v>841</v>
      </c>
      <c r="C157" s="101"/>
      <c r="D157" s="102"/>
      <c r="E157" s="103"/>
      <c r="F157" s="103"/>
      <c r="G157" s="104"/>
    </row>
    <row r="158" spans="1:10" s="14" customFormat="1" x14ac:dyDescent="0.2">
      <c r="A158" s="111" t="s">
        <v>353</v>
      </c>
      <c r="B158" s="163" t="s">
        <v>354</v>
      </c>
      <c r="C158" s="101">
        <v>1</v>
      </c>
      <c r="D158" s="102" t="s">
        <v>800</v>
      </c>
      <c r="E158" s="110"/>
      <c r="F158" s="110"/>
      <c r="G158" s="104">
        <f t="shared" ref="G158:G160" si="23">SUM(E158:F158)*C158</f>
        <v>0</v>
      </c>
    </row>
    <row r="159" spans="1:10" s="14" customFormat="1" x14ac:dyDescent="0.2">
      <c r="A159" s="111" t="s">
        <v>355</v>
      </c>
      <c r="B159" s="163" t="s">
        <v>356</v>
      </c>
      <c r="C159" s="101">
        <v>1</v>
      </c>
      <c r="D159" s="102" t="s">
        <v>800</v>
      </c>
      <c r="E159" s="110"/>
      <c r="F159" s="110"/>
      <c r="G159" s="104">
        <f t="shared" si="23"/>
        <v>0</v>
      </c>
    </row>
    <row r="160" spans="1:10" s="14" customFormat="1" x14ac:dyDescent="0.2">
      <c r="A160" s="111" t="s">
        <v>357</v>
      </c>
      <c r="B160" s="106" t="s">
        <v>358</v>
      </c>
      <c r="C160" s="101">
        <v>19</v>
      </c>
      <c r="D160" s="102" t="s">
        <v>800</v>
      </c>
      <c r="E160" s="110"/>
      <c r="F160" s="103" t="s">
        <v>60</v>
      </c>
      <c r="G160" s="104">
        <f t="shared" si="23"/>
        <v>0</v>
      </c>
    </row>
    <row r="161" spans="1:7" s="14" customFormat="1" x14ac:dyDescent="0.2">
      <c r="A161" s="111" t="s">
        <v>359</v>
      </c>
      <c r="B161" s="106" t="s">
        <v>360</v>
      </c>
      <c r="C161" s="101">
        <v>2</v>
      </c>
      <c r="D161" s="102" t="s">
        <v>800</v>
      </c>
      <c r="E161" s="110"/>
      <c r="F161" s="110"/>
      <c r="G161" s="104">
        <f t="shared" si="22"/>
        <v>0</v>
      </c>
    </row>
    <row r="162" spans="1:7" s="14" customFormat="1" ht="25.5" x14ac:dyDescent="0.2">
      <c r="A162" s="111" t="s">
        <v>361</v>
      </c>
      <c r="B162" s="106" t="s">
        <v>362</v>
      </c>
      <c r="C162" s="123">
        <v>1</v>
      </c>
      <c r="D162" s="102" t="s">
        <v>800</v>
      </c>
      <c r="E162" s="110"/>
      <c r="F162" s="110"/>
      <c r="G162" s="104">
        <f t="shared" si="22"/>
        <v>0</v>
      </c>
    </row>
    <row r="163" spans="1:7" s="14" customFormat="1" x14ac:dyDescent="0.2">
      <c r="A163" s="99">
        <v>13</v>
      </c>
      <c r="B163" s="100" t="s">
        <v>809</v>
      </c>
      <c r="C163" s="101"/>
      <c r="D163" s="102"/>
      <c r="E163" s="103"/>
      <c r="F163" s="103"/>
      <c r="G163" s="104"/>
    </row>
    <row r="164" spans="1:7" s="14" customFormat="1" x14ac:dyDescent="0.2">
      <c r="A164" s="111" t="s">
        <v>115</v>
      </c>
      <c r="B164" s="183" t="s">
        <v>123</v>
      </c>
      <c r="C164" s="185">
        <v>7</v>
      </c>
      <c r="D164" s="185" t="s">
        <v>55</v>
      </c>
      <c r="E164" s="110"/>
      <c r="F164" s="110"/>
      <c r="G164" s="104">
        <f t="shared" ref="G164:G166" si="24">SUM(E164:F164)*C164</f>
        <v>0</v>
      </c>
    </row>
    <row r="165" spans="1:7" s="14" customFormat="1" ht="25.5" x14ac:dyDescent="0.2">
      <c r="A165" s="111" t="s">
        <v>116</v>
      </c>
      <c r="B165" s="183" t="s">
        <v>363</v>
      </c>
      <c r="C165" s="185">
        <v>1</v>
      </c>
      <c r="D165" s="185" t="s">
        <v>55</v>
      </c>
      <c r="E165" s="110"/>
      <c r="F165" s="110"/>
      <c r="G165" s="104">
        <f t="shared" si="24"/>
        <v>0</v>
      </c>
    </row>
    <row r="166" spans="1:7" s="14" customFormat="1" x14ac:dyDescent="0.2">
      <c r="A166" s="111" t="s">
        <v>117</v>
      </c>
      <c r="B166" s="183" t="s">
        <v>889</v>
      </c>
      <c r="C166" s="185">
        <v>1</v>
      </c>
      <c r="D166" s="185" t="s">
        <v>55</v>
      </c>
      <c r="E166" s="110"/>
      <c r="F166" s="110"/>
      <c r="G166" s="104">
        <f t="shared" si="24"/>
        <v>0</v>
      </c>
    </row>
    <row r="167" spans="1:7" s="14" customFormat="1" x14ac:dyDescent="0.2">
      <c r="A167" s="99">
        <v>14</v>
      </c>
      <c r="B167" s="100" t="s">
        <v>810</v>
      </c>
      <c r="C167" s="101"/>
      <c r="D167" s="102"/>
      <c r="E167" s="103"/>
      <c r="F167" s="103"/>
      <c r="G167" s="104"/>
    </row>
    <row r="168" spans="1:7" s="14" customFormat="1" x14ac:dyDescent="0.2">
      <c r="A168" s="111" t="s">
        <v>118</v>
      </c>
      <c r="B168" s="124" t="s">
        <v>862</v>
      </c>
      <c r="C168" s="125"/>
      <c r="D168" s="102"/>
      <c r="E168" s="109"/>
      <c r="F168" s="182"/>
      <c r="G168" s="104"/>
    </row>
    <row r="169" spans="1:7" ht="38.25" x14ac:dyDescent="0.2">
      <c r="A169" s="111" t="s">
        <v>138</v>
      </c>
      <c r="B169" s="163" t="s">
        <v>364</v>
      </c>
      <c r="C169" s="101">
        <v>7</v>
      </c>
      <c r="D169" s="102" t="s">
        <v>54</v>
      </c>
      <c r="E169" s="110"/>
      <c r="F169" s="110"/>
      <c r="G169" s="104">
        <f t="shared" ref="G169:G171" si="25">SUM(E169:F169)*C169</f>
        <v>0</v>
      </c>
    </row>
    <row r="170" spans="1:7" s="14" customFormat="1" x14ac:dyDescent="0.2">
      <c r="A170" s="111" t="s">
        <v>139</v>
      </c>
      <c r="B170" s="163" t="s">
        <v>278</v>
      </c>
      <c r="C170" s="101">
        <v>7</v>
      </c>
      <c r="D170" s="102" t="s">
        <v>54</v>
      </c>
      <c r="E170" s="108"/>
      <c r="F170" s="122"/>
      <c r="G170" s="104">
        <f t="shared" si="25"/>
        <v>0</v>
      </c>
    </row>
    <row r="171" spans="1:7" s="14" customFormat="1" x14ac:dyDescent="0.2">
      <c r="A171" s="111" t="s">
        <v>145</v>
      </c>
      <c r="B171" s="163" t="s">
        <v>280</v>
      </c>
      <c r="C171" s="101">
        <v>7</v>
      </c>
      <c r="D171" s="102" t="s">
        <v>54</v>
      </c>
      <c r="E171" s="110"/>
      <c r="F171" s="122"/>
      <c r="G171" s="104">
        <f t="shared" si="25"/>
        <v>0</v>
      </c>
    </row>
    <row r="172" spans="1:7" s="14" customFormat="1" ht="38.25" x14ac:dyDescent="0.2">
      <c r="A172" s="111" t="s">
        <v>365</v>
      </c>
      <c r="B172" s="164" t="s">
        <v>366</v>
      </c>
      <c r="C172" s="125">
        <v>1</v>
      </c>
      <c r="D172" s="102" t="s">
        <v>800</v>
      </c>
      <c r="E172" s="108"/>
      <c r="F172" s="122"/>
      <c r="G172" s="104">
        <f>SUM(E172:F172)*C172</f>
        <v>0</v>
      </c>
    </row>
    <row r="173" spans="1:7" s="14" customFormat="1" x14ac:dyDescent="0.2">
      <c r="A173" s="99">
        <v>15</v>
      </c>
      <c r="B173" s="126" t="s">
        <v>811</v>
      </c>
      <c r="C173" s="127"/>
      <c r="D173" s="119"/>
      <c r="E173" s="186"/>
      <c r="F173" s="187"/>
      <c r="G173" s="120"/>
    </row>
    <row r="174" spans="1:7" s="14" customFormat="1" x14ac:dyDescent="0.2">
      <c r="A174" s="111" t="s">
        <v>367</v>
      </c>
      <c r="B174" s="124" t="s">
        <v>860</v>
      </c>
      <c r="C174" s="125"/>
      <c r="D174" s="102"/>
      <c r="E174" s="109"/>
      <c r="F174" s="182"/>
      <c r="G174" s="104"/>
    </row>
    <row r="175" spans="1:7" s="14" customFormat="1" x14ac:dyDescent="0.2">
      <c r="A175" s="111" t="s">
        <v>368</v>
      </c>
      <c r="B175" s="164" t="s">
        <v>369</v>
      </c>
      <c r="C175" s="125">
        <v>36</v>
      </c>
      <c r="D175" s="102" t="s">
        <v>69</v>
      </c>
      <c r="E175" s="108"/>
      <c r="F175" s="122"/>
      <c r="G175" s="104">
        <f t="shared" ref="G175" si="26">SUM(E175:F175)*C175</f>
        <v>0</v>
      </c>
    </row>
    <row r="176" spans="1:7" s="14" customFormat="1" x14ac:dyDescent="0.2">
      <c r="A176" s="111" t="s">
        <v>370</v>
      </c>
      <c r="B176" s="164" t="s">
        <v>371</v>
      </c>
      <c r="C176" s="125">
        <v>65</v>
      </c>
      <c r="D176" s="102" t="s">
        <v>69</v>
      </c>
      <c r="E176" s="108"/>
      <c r="F176" s="122"/>
      <c r="G176" s="104">
        <f t="shared" ref="G176:G193" si="27">SUM(E176:F176)*C176</f>
        <v>0</v>
      </c>
    </row>
    <row r="177" spans="1:7" s="14" customFormat="1" x14ac:dyDescent="0.2">
      <c r="A177" s="111" t="s">
        <v>372</v>
      </c>
      <c r="B177" s="164" t="s">
        <v>373</v>
      </c>
      <c r="C177" s="125">
        <v>2</v>
      </c>
      <c r="D177" s="102" t="s">
        <v>69</v>
      </c>
      <c r="E177" s="108"/>
      <c r="F177" s="122"/>
      <c r="G177" s="104">
        <f t="shared" si="27"/>
        <v>0</v>
      </c>
    </row>
    <row r="178" spans="1:7" s="14" customFormat="1" x14ac:dyDescent="0.2">
      <c r="A178" s="111" t="s">
        <v>374</v>
      </c>
      <c r="B178" s="164" t="s">
        <v>375</v>
      </c>
      <c r="C178" s="125">
        <v>33</v>
      </c>
      <c r="D178" s="102" t="s">
        <v>69</v>
      </c>
      <c r="E178" s="108"/>
      <c r="F178" s="122"/>
      <c r="G178" s="104">
        <f t="shared" si="27"/>
        <v>0</v>
      </c>
    </row>
    <row r="179" spans="1:7" s="14" customFormat="1" x14ac:dyDescent="0.2">
      <c r="A179" s="111" t="s">
        <v>376</v>
      </c>
      <c r="B179" s="164" t="s">
        <v>377</v>
      </c>
      <c r="C179" s="125">
        <v>30</v>
      </c>
      <c r="D179" s="102" t="s">
        <v>800</v>
      </c>
      <c r="E179" s="108"/>
      <c r="F179" s="122"/>
      <c r="G179" s="104">
        <f t="shared" si="27"/>
        <v>0</v>
      </c>
    </row>
    <row r="180" spans="1:7" s="14" customFormat="1" x14ac:dyDescent="0.2">
      <c r="A180" s="111" t="s">
        <v>378</v>
      </c>
      <c r="B180" s="164" t="s">
        <v>379</v>
      </c>
      <c r="C180" s="125">
        <v>19</v>
      </c>
      <c r="D180" s="102" t="s">
        <v>800</v>
      </c>
      <c r="E180" s="108"/>
      <c r="F180" s="122"/>
      <c r="G180" s="104">
        <f t="shared" si="27"/>
        <v>0</v>
      </c>
    </row>
    <row r="181" spans="1:7" x14ac:dyDescent="0.2">
      <c r="A181" s="111" t="s">
        <v>380</v>
      </c>
      <c r="B181" s="164" t="s">
        <v>381</v>
      </c>
      <c r="C181" s="125">
        <v>22</v>
      </c>
      <c r="D181" s="102" t="s">
        <v>800</v>
      </c>
      <c r="E181" s="108"/>
      <c r="F181" s="122"/>
      <c r="G181" s="104">
        <f t="shared" si="27"/>
        <v>0</v>
      </c>
    </row>
    <row r="182" spans="1:7" s="14" customFormat="1" x14ac:dyDescent="0.2">
      <c r="A182" s="111" t="s">
        <v>382</v>
      </c>
      <c r="B182" s="164" t="s">
        <v>383</v>
      </c>
      <c r="C182" s="125">
        <v>16</v>
      </c>
      <c r="D182" s="102" t="s">
        <v>800</v>
      </c>
      <c r="E182" s="108"/>
      <c r="F182" s="122"/>
      <c r="G182" s="104">
        <f t="shared" si="27"/>
        <v>0</v>
      </c>
    </row>
    <row r="183" spans="1:7" s="14" customFormat="1" x14ac:dyDescent="0.2">
      <c r="A183" s="111" t="s">
        <v>384</v>
      </c>
      <c r="B183" s="164" t="s">
        <v>385</v>
      </c>
      <c r="C183" s="125">
        <v>1</v>
      </c>
      <c r="D183" s="102" t="s">
        <v>800</v>
      </c>
      <c r="E183" s="108"/>
      <c r="F183" s="122"/>
      <c r="G183" s="104">
        <f t="shared" si="27"/>
        <v>0</v>
      </c>
    </row>
    <row r="184" spans="1:7" s="14" customFormat="1" x14ac:dyDescent="0.2">
      <c r="A184" s="111" t="s">
        <v>386</v>
      </c>
      <c r="B184" s="164" t="s">
        <v>387</v>
      </c>
      <c r="C184" s="125">
        <v>16</v>
      </c>
      <c r="D184" s="102" t="s">
        <v>800</v>
      </c>
      <c r="E184" s="108"/>
      <c r="F184" s="122"/>
      <c r="G184" s="104">
        <f t="shared" si="27"/>
        <v>0</v>
      </c>
    </row>
    <row r="185" spans="1:7" s="14" customFormat="1" x14ac:dyDescent="0.2">
      <c r="A185" s="111" t="s">
        <v>388</v>
      </c>
      <c r="B185" s="164" t="s">
        <v>389</v>
      </c>
      <c r="C185" s="125">
        <v>11</v>
      </c>
      <c r="D185" s="102" t="s">
        <v>800</v>
      </c>
      <c r="E185" s="108"/>
      <c r="F185" s="122"/>
      <c r="G185" s="104">
        <f t="shared" si="27"/>
        <v>0</v>
      </c>
    </row>
    <row r="186" spans="1:7" s="14" customFormat="1" x14ac:dyDescent="0.2">
      <c r="A186" s="111" t="s">
        <v>390</v>
      </c>
      <c r="B186" s="164" t="s">
        <v>391</v>
      </c>
      <c r="C186" s="125">
        <v>14</v>
      </c>
      <c r="D186" s="102" t="s">
        <v>800</v>
      </c>
      <c r="E186" s="108"/>
      <c r="F186" s="122"/>
      <c r="G186" s="104">
        <f t="shared" si="27"/>
        <v>0</v>
      </c>
    </row>
    <row r="187" spans="1:7" s="14" customFormat="1" x14ac:dyDescent="0.2">
      <c r="A187" s="111" t="s">
        <v>392</v>
      </c>
      <c r="B187" s="164" t="s">
        <v>393</v>
      </c>
      <c r="C187" s="125">
        <v>1</v>
      </c>
      <c r="D187" s="102" t="s">
        <v>800</v>
      </c>
      <c r="E187" s="108"/>
      <c r="F187" s="122"/>
      <c r="G187" s="104">
        <f t="shared" si="27"/>
        <v>0</v>
      </c>
    </row>
    <row r="188" spans="1:7" s="14" customFormat="1" x14ac:dyDescent="0.2">
      <c r="A188" s="111" t="s">
        <v>394</v>
      </c>
      <c r="B188" s="164" t="s">
        <v>395</v>
      </c>
      <c r="C188" s="125">
        <v>1</v>
      </c>
      <c r="D188" s="102" t="s">
        <v>800</v>
      </c>
      <c r="E188" s="108"/>
      <c r="F188" s="122"/>
      <c r="G188" s="104">
        <f t="shared" si="27"/>
        <v>0</v>
      </c>
    </row>
    <row r="189" spans="1:7" s="14" customFormat="1" x14ac:dyDescent="0.2">
      <c r="A189" s="111" t="s">
        <v>396</v>
      </c>
      <c r="B189" s="164" t="s">
        <v>397</v>
      </c>
      <c r="C189" s="125">
        <v>1</v>
      </c>
      <c r="D189" s="102" t="s">
        <v>800</v>
      </c>
      <c r="E189" s="108"/>
      <c r="F189" s="122"/>
      <c r="G189" s="104">
        <f t="shared" si="27"/>
        <v>0</v>
      </c>
    </row>
    <row r="190" spans="1:7" s="14" customFormat="1" x14ac:dyDescent="0.2">
      <c r="A190" s="111" t="s">
        <v>398</v>
      </c>
      <c r="B190" s="164" t="s">
        <v>399</v>
      </c>
      <c r="C190" s="125">
        <v>20</v>
      </c>
      <c r="D190" s="102" t="s">
        <v>800</v>
      </c>
      <c r="E190" s="108"/>
      <c r="F190" s="122"/>
      <c r="G190" s="104">
        <f t="shared" si="27"/>
        <v>0</v>
      </c>
    </row>
    <row r="191" spans="1:7" s="14" customFormat="1" x14ac:dyDescent="0.2">
      <c r="A191" s="111" t="s">
        <v>400</v>
      </c>
      <c r="B191" s="164" t="s">
        <v>401</v>
      </c>
      <c r="C191" s="125">
        <v>13</v>
      </c>
      <c r="D191" s="102" t="s">
        <v>800</v>
      </c>
      <c r="E191" s="108"/>
      <c r="F191" s="122"/>
      <c r="G191" s="104">
        <f t="shared" si="27"/>
        <v>0</v>
      </c>
    </row>
    <row r="192" spans="1:7" s="14" customFormat="1" x14ac:dyDescent="0.2">
      <c r="A192" s="111" t="s">
        <v>402</v>
      </c>
      <c r="B192" s="164" t="s">
        <v>403</v>
      </c>
      <c r="C192" s="125">
        <v>12</v>
      </c>
      <c r="D192" s="102" t="s">
        <v>800</v>
      </c>
      <c r="E192" s="108"/>
      <c r="F192" s="122"/>
      <c r="G192" s="104">
        <f t="shared" si="27"/>
        <v>0</v>
      </c>
    </row>
    <row r="193" spans="1:7" s="14" customFormat="1" x14ac:dyDescent="0.2">
      <c r="A193" s="111" t="s">
        <v>404</v>
      </c>
      <c r="B193" s="164" t="s">
        <v>405</v>
      </c>
      <c r="C193" s="125">
        <v>6</v>
      </c>
      <c r="D193" s="102" t="s">
        <v>800</v>
      </c>
      <c r="E193" s="108"/>
      <c r="F193" s="122"/>
      <c r="G193" s="104">
        <f t="shared" si="27"/>
        <v>0</v>
      </c>
    </row>
    <row r="194" spans="1:7" s="14" customFormat="1" x14ac:dyDescent="0.2">
      <c r="A194" s="111" t="s">
        <v>406</v>
      </c>
      <c r="B194" s="124" t="s">
        <v>407</v>
      </c>
      <c r="C194" s="125"/>
      <c r="D194" s="102"/>
      <c r="E194" s="109"/>
      <c r="F194" s="182"/>
      <c r="G194" s="104"/>
    </row>
    <row r="195" spans="1:7" s="14" customFormat="1" x14ac:dyDescent="0.2">
      <c r="A195" s="111" t="s">
        <v>408</v>
      </c>
      <c r="B195" s="164" t="s">
        <v>409</v>
      </c>
      <c r="C195" s="125">
        <v>100</v>
      </c>
      <c r="D195" s="102" t="s">
        <v>69</v>
      </c>
      <c r="E195" s="108"/>
      <c r="F195" s="122"/>
      <c r="G195" s="104">
        <f t="shared" ref="G195" si="28">SUM(E195:F195)*C195</f>
        <v>0</v>
      </c>
    </row>
    <row r="196" spans="1:7" x14ac:dyDescent="0.2">
      <c r="A196" s="99">
        <v>16</v>
      </c>
      <c r="B196" s="100" t="s">
        <v>812</v>
      </c>
      <c r="C196" s="101"/>
      <c r="D196" s="102"/>
      <c r="E196" s="103"/>
      <c r="F196" s="103"/>
      <c r="G196" s="104"/>
    </row>
    <row r="197" spans="1:7" s="14" customFormat="1" ht="25.5" x14ac:dyDescent="0.2">
      <c r="A197" s="111" t="s">
        <v>410</v>
      </c>
      <c r="B197" s="106" t="s">
        <v>411</v>
      </c>
      <c r="C197" s="101">
        <v>1</v>
      </c>
      <c r="D197" s="102" t="s">
        <v>54</v>
      </c>
      <c r="E197" s="110"/>
      <c r="F197" s="110"/>
      <c r="G197" s="104">
        <f t="shared" ref="G197" si="29">SUM(E197:F197)*C197</f>
        <v>0</v>
      </c>
    </row>
    <row r="198" spans="1:7" s="14" customFormat="1" x14ac:dyDescent="0.2">
      <c r="A198" s="111" t="s">
        <v>412</v>
      </c>
      <c r="B198" s="174" t="s">
        <v>861</v>
      </c>
      <c r="C198" s="123"/>
      <c r="D198" s="175"/>
      <c r="E198" s="184"/>
      <c r="F198" s="184"/>
      <c r="G198" s="104"/>
    </row>
    <row r="199" spans="1:7" x14ac:dyDescent="0.2">
      <c r="A199" s="111" t="s">
        <v>413</v>
      </c>
      <c r="B199" s="163" t="s">
        <v>414</v>
      </c>
      <c r="C199" s="101">
        <v>3</v>
      </c>
      <c r="D199" s="102" t="s">
        <v>800</v>
      </c>
      <c r="E199" s="110"/>
      <c r="F199" s="110"/>
      <c r="G199" s="104">
        <f t="shared" ref="G199:G202" si="30">SUM(E199:F199)*C199</f>
        <v>0</v>
      </c>
    </row>
    <row r="200" spans="1:7" s="14" customFormat="1" x14ac:dyDescent="0.2">
      <c r="A200" s="111" t="s">
        <v>415</v>
      </c>
      <c r="B200" s="163" t="s">
        <v>416</v>
      </c>
      <c r="C200" s="101">
        <v>1</v>
      </c>
      <c r="D200" s="102" t="s">
        <v>800</v>
      </c>
      <c r="E200" s="110"/>
      <c r="F200" s="110"/>
      <c r="G200" s="104">
        <f t="shared" si="30"/>
        <v>0</v>
      </c>
    </row>
    <row r="201" spans="1:7" x14ac:dyDescent="0.2">
      <c r="A201" s="111" t="s">
        <v>417</v>
      </c>
      <c r="B201" s="163" t="s">
        <v>418</v>
      </c>
      <c r="C201" s="101">
        <v>2</v>
      </c>
      <c r="D201" s="102" t="s">
        <v>800</v>
      </c>
      <c r="E201" s="110"/>
      <c r="F201" s="110"/>
      <c r="G201" s="104">
        <f t="shared" si="30"/>
        <v>0</v>
      </c>
    </row>
    <row r="202" spans="1:7" ht="25.5" x14ac:dyDescent="0.2">
      <c r="A202" s="111" t="s">
        <v>419</v>
      </c>
      <c r="B202" s="106" t="s">
        <v>420</v>
      </c>
      <c r="C202" s="101">
        <v>1</v>
      </c>
      <c r="D202" s="102" t="s">
        <v>800</v>
      </c>
      <c r="E202" s="110"/>
      <c r="F202" s="110"/>
      <c r="G202" s="104">
        <f t="shared" si="30"/>
        <v>0</v>
      </c>
    </row>
    <row r="203" spans="1:7" x14ac:dyDescent="0.2">
      <c r="A203" s="111" t="s">
        <v>421</v>
      </c>
      <c r="B203" s="106" t="s">
        <v>422</v>
      </c>
      <c r="C203" s="101">
        <v>1</v>
      </c>
      <c r="D203" s="102" t="s">
        <v>800</v>
      </c>
      <c r="E203" s="110"/>
      <c r="F203" s="110"/>
      <c r="G203" s="104">
        <f>SUM(E203:F203)*C203</f>
        <v>0</v>
      </c>
    </row>
    <row r="204" spans="1:7" s="14" customFormat="1" x14ac:dyDescent="0.2">
      <c r="A204" s="111" t="s">
        <v>423</v>
      </c>
      <c r="B204" s="106" t="s">
        <v>424</v>
      </c>
      <c r="C204" s="101">
        <v>1</v>
      </c>
      <c r="D204" s="102" t="s">
        <v>800</v>
      </c>
      <c r="E204" s="110"/>
      <c r="F204" s="110"/>
      <c r="G204" s="104">
        <f>SUM(E204:F204)*C204</f>
        <v>0</v>
      </c>
    </row>
    <row r="205" spans="1:7" x14ac:dyDescent="0.2">
      <c r="A205" s="111" t="s">
        <v>425</v>
      </c>
      <c r="B205" s="106" t="s">
        <v>426</v>
      </c>
      <c r="C205" s="101">
        <v>1</v>
      </c>
      <c r="D205" s="102" t="s">
        <v>800</v>
      </c>
      <c r="E205" s="110"/>
      <c r="F205" s="110"/>
      <c r="G205" s="104">
        <f>SUM(E205:F205)*C205</f>
        <v>0</v>
      </c>
    </row>
    <row r="206" spans="1:7" s="14" customFormat="1" ht="25.5" x14ac:dyDescent="0.2">
      <c r="A206" s="111" t="s">
        <v>427</v>
      </c>
      <c r="B206" s="106" t="s">
        <v>428</v>
      </c>
      <c r="C206" s="101">
        <v>1</v>
      </c>
      <c r="D206" s="102" t="s">
        <v>800</v>
      </c>
      <c r="E206" s="110"/>
      <c r="F206" s="110"/>
      <c r="G206" s="104">
        <f>SUM(E206:F206)*C206</f>
        <v>0</v>
      </c>
    </row>
    <row r="207" spans="1:7" s="14" customFormat="1" x14ac:dyDescent="0.2">
      <c r="A207" s="111" t="s">
        <v>429</v>
      </c>
      <c r="B207" s="106" t="s">
        <v>430</v>
      </c>
      <c r="C207" s="101">
        <v>1</v>
      </c>
      <c r="D207" s="102" t="s">
        <v>800</v>
      </c>
      <c r="E207" s="110"/>
      <c r="F207" s="110"/>
      <c r="G207" s="104">
        <f t="shared" ref="G207:G208" si="31">SUM(E207:F207)*C207</f>
        <v>0</v>
      </c>
    </row>
    <row r="208" spans="1:7" s="14" customFormat="1" x14ac:dyDescent="0.2">
      <c r="A208" s="111" t="s">
        <v>431</v>
      </c>
      <c r="B208" s="106" t="s">
        <v>432</v>
      </c>
      <c r="C208" s="101">
        <v>1</v>
      </c>
      <c r="D208" s="102" t="s">
        <v>800</v>
      </c>
      <c r="E208" s="110"/>
      <c r="F208" s="110"/>
      <c r="G208" s="104">
        <f t="shared" si="31"/>
        <v>0</v>
      </c>
    </row>
    <row r="209" spans="1:7" s="14" customFormat="1" x14ac:dyDescent="0.2">
      <c r="A209" s="111" t="s">
        <v>433</v>
      </c>
      <c r="B209" s="106" t="s">
        <v>434</v>
      </c>
      <c r="C209" s="101">
        <v>1</v>
      </c>
      <c r="D209" s="102" t="s">
        <v>54</v>
      </c>
      <c r="E209" s="110"/>
      <c r="F209" s="110"/>
      <c r="G209" s="104">
        <f t="shared" ref="G209" si="32">SUM(E209:F209)*C209</f>
        <v>0</v>
      </c>
    </row>
    <row r="210" spans="1:7" s="14" customFormat="1" x14ac:dyDescent="0.2">
      <c r="A210" s="99">
        <v>17</v>
      </c>
      <c r="B210" s="100" t="s">
        <v>813</v>
      </c>
      <c r="C210" s="101"/>
      <c r="D210" s="102"/>
      <c r="E210" s="103"/>
      <c r="F210" s="103"/>
      <c r="G210" s="104"/>
    </row>
    <row r="211" spans="1:7" s="14" customFormat="1" x14ac:dyDescent="0.2">
      <c r="A211" s="111" t="s">
        <v>435</v>
      </c>
      <c r="B211" s="106" t="s">
        <v>436</v>
      </c>
      <c r="C211" s="101">
        <v>10</v>
      </c>
      <c r="D211" s="102" t="s">
        <v>54</v>
      </c>
      <c r="E211" s="110"/>
      <c r="F211" s="110"/>
      <c r="G211" s="104">
        <f t="shared" ref="G211:G214" si="33">SUM(E211:F211)*C211</f>
        <v>0</v>
      </c>
    </row>
    <row r="212" spans="1:7" s="14" customFormat="1" x14ac:dyDescent="0.2">
      <c r="A212" s="111" t="s">
        <v>437</v>
      </c>
      <c r="B212" s="106" t="s">
        <v>438</v>
      </c>
      <c r="C212" s="101">
        <v>39</v>
      </c>
      <c r="D212" s="102" t="s">
        <v>69</v>
      </c>
      <c r="E212" s="110"/>
      <c r="F212" s="110"/>
      <c r="G212" s="104">
        <f t="shared" si="33"/>
        <v>0</v>
      </c>
    </row>
    <row r="213" spans="1:7" s="14" customFormat="1" x14ac:dyDescent="0.2">
      <c r="A213" s="111" t="s">
        <v>439</v>
      </c>
      <c r="B213" s="106" t="s">
        <v>440</v>
      </c>
      <c r="C213" s="101">
        <v>2</v>
      </c>
      <c r="D213" s="102" t="s">
        <v>54</v>
      </c>
      <c r="E213" s="110"/>
      <c r="F213" s="110"/>
      <c r="G213" s="104">
        <f t="shared" si="33"/>
        <v>0</v>
      </c>
    </row>
    <row r="214" spans="1:7" s="14" customFormat="1" x14ac:dyDescent="0.2">
      <c r="A214" s="111" t="s">
        <v>441</v>
      </c>
      <c r="B214" s="106" t="s">
        <v>442</v>
      </c>
      <c r="C214" s="101">
        <v>3</v>
      </c>
      <c r="D214" s="102" t="s">
        <v>800</v>
      </c>
      <c r="E214" s="110"/>
      <c r="F214" s="110"/>
      <c r="G214" s="104">
        <f t="shared" si="33"/>
        <v>0</v>
      </c>
    </row>
    <row r="215" spans="1:7" s="14" customFormat="1" x14ac:dyDescent="0.2">
      <c r="A215" s="111" t="s">
        <v>443</v>
      </c>
      <c r="B215" s="106" t="s">
        <v>444</v>
      </c>
      <c r="C215" s="101">
        <v>5</v>
      </c>
      <c r="D215" s="102" t="s">
        <v>800</v>
      </c>
      <c r="E215" s="110"/>
      <c r="F215" s="110"/>
      <c r="G215" s="104">
        <f t="shared" ref="G215:G222" si="34">SUM(E215:F215)*C215</f>
        <v>0</v>
      </c>
    </row>
    <row r="216" spans="1:7" s="14" customFormat="1" x14ac:dyDescent="0.2">
      <c r="A216" s="111" t="s">
        <v>445</v>
      </c>
      <c r="B216" s="106" t="s">
        <v>446</v>
      </c>
      <c r="C216" s="101">
        <v>2</v>
      </c>
      <c r="D216" s="102" t="s">
        <v>800</v>
      </c>
      <c r="E216" s="110"/>
      <c r="F216" s="110"/>
      <c r="G216" s="104">
        <f t="shared" si="34"/>
        <v>0</v>
      </c>
    </row>
    <row r="217" spans="1:7" s="14" customFormat="1" ht="25.5" x14ac:dyDescent="0.2">
      <c r="A217" s="111" t="s">
        <v>447</v>
      </c>
      <c r="B217" s="106" t="s">
        <v>448</v>
      </c>
      <c r="C217" s="101">
        <v>15</v>
      </c>
      <c r="D217" s="102" t="s">
        <v>800</v>
      </c>
      <c r="E217" s="110"/>
      <c r="F217" s="110"/>
      <c r="G217" s="104">
        <f t="shared" si="34"/>
        <v>0</v>
      </c>
    </row>
    <row r="218" spans="1:7" s="14" customFormat="1" x14ac:dyDescent="0.2">
      <c r="A218" s="111" t="s">
        <v>449</v>
      </c>
      <c r="B218" s="106" t="s">
        <v>432</v>
      </c>
      <c r="C218" s="101">
        <v>13</v>
      </c>
      <c r="D218" s="102" t="s">
        <v>800</v>
      </c>
      <c r="E218" s="110"/>
      <c r="F218" s="110"/>
      <c r="G218" s="104">
        <f t="shared" si="34"/>
        <v>0</v>
      </c>
    </row>
    <row r="219" spans="1:7" s="14" customFormat="1" x14ac:dyDescent="0.2">
      <c r="A219" s="111" t="s">
        <v>450</v>
      </c>
      <c r="B219" s="106" t="s">
        <v>422</v>
      </c>
      <c r="C219" s="101">
        <v>15</v>
      </c>
      <c r="D219" s="102" t="s">
        <v>800</v>
      </c>
      <c r="E219" s="110"/>
      <c r="F219" s="110"/>
      <c r="G219" s="104">
        <f t="shared" si="34"/>
        <v>0</v>
      </c>
    </row>
    <row r="220" spans="1:7" s="14" customFormat="1" x14ac:dyDescent="0.2">
      <c r="A220" s="111" t="s">
        <v>451</v>
      </c>
      <c r="B220" s="106" t="s">
        <v>424</v>
      </c>
      <c r="C220" s="101">
        <v>11</v>
      </c>
      <c r="D220" s="102" t="s">
        <v>800</v>
      </c>
      <c r="E220" s="110"/>
      <c r="F220" s="110"/>
      <c r="G220" s="104">
        <f t="shared" si="34"/>
        <v>0</v>
      </c>
    </row>
    <row r="221" spans="1:7" s="14" customFormat="1" x14ac:dyDescent="0.2">
      <c r="A221" s="111" t="s">
        <v>452</v>
      </c>
      <c r="B221" s="106" t="s">
        <v>426</v>
      </c>
      <c r="C221" s="101">
        <v>9</v>
      </c>
      <c r="D221" s="102" t="s">
        <v>800</v>
      </c>
      <c r="E221" s="110"/>
      <c r="F221" s="110"/>
      <c r="G221" s="104">
        <f t="shared" si="34"/>
        <v>0</v>
      </c>
    </row>
    <row r="222" spans="1:7" x14ac:dyDescent="0.2">
      <c r="A222" s="111" t="s">
        <v>453</v>
      </c>
      <c r="B222" s="106" t="s">
        <v>434</v>
      </c>
      <c r="C222" s="101">
        <v>10</v>
      </c>
      <c r="D222" s="102" t="s">
        <v>54</v>
      </c>
      <c r="E222" s="110"/>
      <c r="F222" s="110"/>
      <c r="G222" s="104">
        <f t="shared" si="34"/>
        <v>0</v>
      </c>
    </row>
    <row r="223" spans="1:7" s="14" customFormat="1" ht="25.5" x14ac:dyDescent="0.2">
      <c r="A223" s="111" t="s">
        <v>454</v>
      </c>
      <c r="B223" s="106" t="s">
        <v>455</v>
      </c>
      <c r="C223" s="101">
        <v>15</v>
      </c>
      <c r="D223" s="102" t="s">
        <v>800</v>
      </c>
      <c r="E223" s="110"/>
      <c r="F223" s="110"/>
      <c r="G223" s="104">
        <f t="shared" ref="G223:G225" si="35">SUM(E223:F223)*C223</f>
        <v>0</v>
      </c>
    </row>
    <row r="224" spans="1:7" s="14" customFormat="1" x14ac:dyDescent="0.2">
      <c r="A224" s="111" t="s">
        <v>456</v>
      </c>
      <c r="B224" s="106" t="s">
        <v>457</v>
      </c>
      <c r="C224" s="101">
        <v>13</v>
      </c>
      <c r="D224" s="102" t="s">
        <v>800</v>
      </c>
      <c r="E224" s="110"/>
      <c r="F224" s="110"/>
      <c r="G224" s="104">
        <f t="shared" si="35"/>
        <v>0</v>
      </c>
    </row>
    <row r="225" spans="1:7" s="14" customFormat="1" x14ac:dyDescent="0.2">
      <c r="A225" s="111" t="s">
        <v>458</v>
      </c>
      <c r="B225" s="106" t="s">
        <v>459</v>
      </c>
      <c r="C225" s="101">
        <v>7</v>
      </c>
      <c r="D225" s="102" t="s">
        <v>800</v>
      </c>
      <c r="E225" s="110"/>
      <c r="F225" s="110"/>
      <c r="G225" s="104">
        <f t="shared" si="35"/>
        <v>0</v>
      </c>
    </row>
    <row r="226" spans="1:7" s="14" customFormat="1" x14ac:dyDescent="0.2">
      <c r="A226" s="99">
        <v>18</v>
      </c>
      <c r="B226" s="100" t="s">
        <v>135</v>
      </c>
      <c r="C226" s="101"/>
      <c r="D226" s="102"/>
      <c r="E226" s="103"/>
      <c r="F226" s="103"/>
      <c r="G226" s="104"/>
    </row>
    <row r="227" spans="1:7" s="14" customFormat="1" x14ac:dyDescent="0.2">
      <c r="A227" s="111" t="s">
        <v>460</v>
      </c>
      <c r="B227" s="106" t="s">
        <v>461</v>
      </c>
      <c r="C227" s="101">
        <v>3</v>
      </c>
      <c r="D227" s="102" t="s">
        <v>800</v>
      </c>
      <c r="E227" s="110"/>
      <c r="F227" s="110"/>
      <c r="G227" s="104">
        <f t="shared" ref="G227:G247" si="36">SUM(E227:F227)*C227</f>
        <v>0</v>
      </c>
    </row>
    <row r="228" spans="1:7" s="14" customFormat="1" x14ac:dyDescent="0.2">
      <c r="A228" s="111" t="s">
        <v>462</v>
      </c>
      <c r="B228" s="106" t="s">
        <v>463</v>
      </c>
      <c r="C228" s="101">
        <v>1</v>
      </c>
      <c r="D228" s="102" t="s">
        <v>800</v>
      </c>
      <c r="E228" s="110"/>
      <c r="F228" s="110"/>
      <c r="G228" s="104">
        <f t="shared" si="36"/>
        <v>0</v>
      </c>
    </row>
    <row r="229" spans="1:7" s="14" customFormat="1" x14ac:dyDescent="0.2">
      <c r="A229" s="111" t="s">
        <v>464</v>
      </c>
      <c r="B229" s="106" t="s">
        <v>465</v>
      </c>
      <c r="C229" s="101">
        <v>1</v>
      </c>
      <c r="D229" s="102" t="s">
        <v>800</v>
      </c>
      <c r="E229" s="110"/>
      <c r="F229" s="110"/>
      <c r="G229" s="104">
        <f t="shared" si="36"/>
        <v>0</v>
      </c>
    </row>
    <row r="230" spans="1:7" s="14" customFormat="1" ht="25.5" x14ac:dyDescent="0.2">
      <c r="A230" s="111" t="s">
        <v>466</v>
      </c>
      <c r="B230" s="106" t="s">
        <v>136</v>
      </c>
      <c r="C230" s="101">
        <v>5</v>
      </c>
      <c r="D230" s="102" t="s">
        <v>800</v>
      </c>
      <c r="E230" s="110"/>
      <c r="F230" s="110"/>
      <c r="G230" s="104">
        <f t="shared" si="36"/>
        <v>0</v>
      </c>
    </row>
    <row r="231" spans="1:7" s="14" customFormat="1" ht="15" customHeight="1" x14ac:dyDescent="0.2">
      <c r="A231" s="111" t="s">
        <v>467</v>
      </c>
      <c r="B231" s="106" t="s">
        <v>137</v>
      </c>
      <c r="C231" s="101">
        <v>5</v>
      </c>
      <c r="D231" s="102" t="s">
        <v>800</v>
      </c>
      <c r="E231" s="110"/>
      <c r="F231" s="103" t="s">
        <v>60</v>
      </c>
      <c r="G231" s="104">
        <f t="shared" si="36"/>
        <v>0</v>
      </c>
    </row>
    <row r="232" spans="1:7" s="14" customFormat="1" ht="15" customHeight="1" x14ac:dyDescent="0.2">
      <c r="A232" s="111" t="s">
        <v>468</v>
      </c>
      <c r="B232" s="106" t="s">
        <v>469</v>
      </c>
      <c r="C232" s="101">
        <v>122</v>
      </c>
      <c r="D232" s="102" t="s">
        <v>54</v>
      </c>
      <c r="E232" s="110"/>
      <c r="F232" s="110"/>
      <c r="G232" s="104">
        <f t="shared" si="36"/>
        <v>0</v>
      </c>
    </row>
    <row r="233" spans="1:7" s="14" customFormat="1" ht="38.25" x14ac:dyDescent="0.2">
      <c r="A233" s="111" t="s">
        <v>470</v>
      </c>
      <c r="B233" s="106" t="s">
        <v>471</v>
      </c>
      <c r="C233" s="101">
        <v>13</v>
      </c>
      <c r="D233" s="102" t="s">
        <v>54</v>
      </c>
      <c r="E233" s="110"/>
      <c r="F233" s="110"/>
      <c r="G233" s="104">
        <f t="shared" si="36"/>
        <v>0</v>
      </c>
    </row>
    <row r="234" spans="1:7" s="14" customFormat="1" x14ac:dyDescent="0.2">
      <c r="A234" s="111" t="s">
        <v>472</v>
      </c>
      <c r="B234" s="106" t="s">
        <v>863</v>
      </c>
      <c r="C234" s="101"/>
      <c r="D234" s="102"/>
      <c r="E234" s="103"/>
      <c r="F234" s="103"/>
      <c r="G234" s="104"/>
    </row>
    <row r="235" spans="1:7" s="14" customFormat="1" x14ac:dyDescent="0.2">
      <c r="A235" s="111" t="s">
        <v>473</v>
      </c>
      <c r="B235" s="163" t="s">
        <v>474</v>
      </c>
      <c r="C235" s="101">
        <v>18</v>
      </c>
      <c r="D235" s="102" t="s">
        <v>800</v>
      </c>
      <c r="E235" s="110"/>
      <c r="F235" s="103" t="s">
        <v>60</v>
      </c>
      <c r="G235" s="104">
        <f t="shared" ref="G235:G239" si="37">SUM(E235:F235)*C235</f>
        <v>0</v>
      </c>
    </row>
    <row r="236" spans="1:7" s="14" customFormat="1" x14ac:dyDescent="0.2">
      <c r="A236" s="111" t="s">
        <v>475</v>
      </c>
      <c r="B236" s="163" t="s">
        <v>476</v>
      </c>
      <c r="C236" s="101">
        <v>3</v>
      </c>
      <c r="D236" s="102" t="s">
        <v>800</v>
      </c>
      <c r="E236" s="110"/>
      <c r="F236" s="103" t="s">
        <v>60</v>
      </c>
      <c r="G236" s="104">
        <f t="shared" si="37"/>
        <v>0</v>
      </c>
    </row>
    <row r="237" spans="1:7" s="14" customFormat="1" x14ac:dyDescent="0.2">
      <c r="A237" s="111" t="s">
        <v>477</v>
      </c>
      <c r="B237" s="163" t="s">
        <v>478</v>
      </c>
      <c r="C237" s="101">
        <v>16</v>
      </c>
      <c r="D237" s="102" t="s">
        <v>800</v>
      </c>
      <c r="E237" s="110"/>
      <c r="F237" s="103" t="s">
        <v>60</v>
      </c>
      <c r="G237" s="104">
        <f t="shared" si="37"/>
        <v>0</v>
      </c>
    </row>
    <row r="238" spans="1:7" s="14" customFormat="1" x14ac:dyDescent="0.2">
      <c r="A238" s="111" t="s">
        <v>479</v>
      </c>
      <c r="B238" s="163" t="s">
        <v>480</v>
      </c>
      <c r="C238" s="101">
        <v>7</v>
      </c>
      <c r="D238" s="102" t="s">
        <v>800</v>
      </c>
      <c r="E238" s="110"/>
      <c r="F238" s="103" t="s">
        <v>60</v>
      </c>
      <c r="G238" s="104">
        <f t="shared" si="37"/>
        <v>0</v>
      </c>
    </row>
    <row r="239" spans="1:7" s="14" customFormat="1" x14ac:dyDescent="0.2">
      <c r="A239" s="111" t="s">
        <v>481</v>
      </c>
      <c r="B239" s="163" t="s">
        <v>482</v>
      </c>
      <c r="C239" s="101">
        <v>3</v>
      </c>
      <c r="D239" s="102" t="s">
        <v>800</v>
      </c>
      <c r="E239" s="110"/>
      <c r="F239" s="103" t="s">
        <v>60</v>
      </c>
      <c r="G239" s="104">
        <f t="shared" si="37"/>
        <v>0</v>
      </c>
    </row>
    <row r="240" spans="1:7" s="14" customFormat="1" x14ac:dyDescent="0.2">
      <c r="A240" s="111" t="s">
        <v>483</v>
      </c>
      <c r="B240" s="106" t="s">
        <v>864</v>
      </c>
      <c r="C240" s="101"/>
      <c r="D240" s="102"/>
      <c r="E240" s="103"/>
      <c r="F240" s="103"/>
      <c r="G240" s="104"/>
    </row>
    <row r="241" spans="1:7" s="14" customFormat="1" ht="25.5" x14ac:dyDescent="0.2">
      <c r="A241" s="111" t="s">
        <v>484</v>
      </c>
      <c r="B241" s="163" t="s">
        <v>870</v>
      </c>
      <c r="C241" s="101">
        <v>5</v>
      </c>
      <c r="D241" s="102" t="s">
        <v>800</v>
      </c>
      <c r="E241" s="110"/>
      <c r="F241" s="110"/>
      <c r="G241" s="104">
        <f t="shared" ref="G241:G244" si="38">SUM(E241:F241)*C241</f>
        <v>0</v>
      </c>
    </row>
    <row r="242" spans="1:7" s="14" customFormat="1" x14ac:dyDescent="0.2">
      <c r="A242" s="111" t="s">
        <v>485</v>
      </c>
      <c r="B242" s="163" t="s">
        <v>486</v>
      </c>
      <c r="C242" s="101">
        <v>3</v>
      </c>
      <c r="D242" s="102" t="s">
        <v>161</v>
      </c>
      <c r="E242" s="110"/>
      <c r="F242" s="110"/>
      <c r="G242" s="104">
        <f t="shared" si="38"/>
        <v>0</v>
      </c>
    </row>
    <row r="243" spans="1:7" s="14" customFormat="1" x14ac:dyDescent="0.2">
      <c r="A243" s="111" t="s">
        <v>487</v>
      </c>
      <c r="B243" s="163" t="s">
        <v>488</v>
      </c>
      <c r="C243" s="101">
        <v>30</v>
      </c>
      <c r="D243" s="102" t="s">
        <v>800</v>
      </c>
      <c r="E243" s="110"/>
      <c r="F243" s="110"/>
      <c r="G243" s="104">
        <f t="shared" si="38"/>
        <v>0</v>
      </c>
    </row>
    <row r="244" spans="1:7" s="14" customFormat="1" x14ac:dyDescent="0.2">
      <c r="A244" s="111" t="s">
        <v>489</v>
      </c>
      <c r="B244" s="163" t="s">
        <v>490</v>
      </c>
      <c r="C244" s="101">
        <v>426</v>
      </c>
      <c r="D244" s="102" t="s">
        <v>54</v>
      </c>
      <c r="E244" s="110"/>
      <c r="F244" s="110"/>
      <c r="G244" s="104">
        <f t="shared" si="38"/>
        <v>0</v>
      </c>
    </row>
    <row r="245" spans="1:7" s="14" customFormat="1" x14ac:dyDescent="0.2">
      <c r="A245" s="111" t="s">
        <v>491</v>
      </c>
      <c r="B245" s="106" t="s">
        <v>865</v>
      </c>
      <c r="C245" s="101"/>
      <c r="D245" s="102"/>
      <c r="E245" s="103"/>
      <c r="F245" s="103"/>
      <c r="G245" s="104"/>
    </row>
    <row r="246" spans="1:7" s="14" customFormat="1" x14ac:dyDescent="0.2">
      <c r="A246" s="111" t="s">
        <v>492</v>
      </c>
      <c r="B246" s="163" t="s">
        <v>493</v>
      </c>
      <c r="C246" s="101">
        <v>630</v>
      </c>
      <c r="D246" s="102" t="s">
        <v>54</v>
      </c>
      <c r="E246" s="110"/>
      <c r="F246" s="110"/>
      <c r="G246" s="104">
        <f t="shared" ref="G246" si="39">SUM(E246:F246)*C246</f>
        <v>0</v>
      </c>
    </row>
    <row r="247" spans="1:7" s="14" customFormat="1" x14ac:dyDescent="0.2">
      <c r="A247" s="111" t="s">
        <v>494</v>
      </c>
      <c r="B247" s="163" t="s">
        <v>495</v>
      </c>
      <c r="C247" s="101">
        <v>630</v>
      </c>
      <c r="D247" s="102" t="s">
        <v>54</v>
      </c>
      <c r="E247" s="110"/>
      <c r="F247" s="110"/>
      <c r="G247" s="104">
        <f t="shared" si="36"/>
        <v>0</v>
      </c>
    </row>
    <row r="248" spans="1:7" s="14" customFormat="1" x14ac:dyDescent="0.2">
      <c r="A248" s="136"/>
      <c r="B248" s="196" t="s">
        <v>907</v>
      </c>
      <c r="C248" s="196"/>
      <c r="D248" s="197"/>
      <c r="E248" s="137">
        <f>SUMPRODUCT(C16:C247,E16:E247)</f>
        <v>0</v>
      </c>
      <c r="F248" s="137">
        <f>SUMPRODUCT(C16:C247,F16:F247)</f>
        <v>0</v>
      </c>
      <c r="G248" s="178">
        <f>SUM(G16:G247)</f>
        <v>0</v>
      </c>
    </row>
    <row r="249" spans="1:7" s="14" customFormat="1" x14ac:dyDescent="0.2">
      <c r="A249" s="143" t="s">
        <v>11</v>
      </c>
      <c r="B249" s="144" t="s">
        <v>496</v>
      </c>
      <c r="C249" s="145"/>
      <c r="D249" s="146"/>
      <c r="E249" s="147"/>
      <c r="F249" s="147"/>
      <c r="G249" s="148"/>
    </row>
    <row r="250" spans="1:7" s="14" customFormat="1" x14ac:dyDescent="0.2">
      <c r="A250" s="138">
        <v>1</v>
      </c>
      <c r="B250" s="139" t="s">
        <v>814</v>
      </c>
      <c r="C250" s="140"/>
      <c r="D250" s="141"/>
      <c r="E250" s="188"/>
      <c r="F250" s="188"/>
      <c r="G250" s="142"/>
    </row>
    <row r="251" spans="1:7" s="14" customFormat="1" ht="25.5" x14ac:dyDescent="0.2">
      <c r="A251" s="111" t="s">
        <v>14</v>
      </c>
      <c r="B251" s="106" t="s">
        <v>815</v>
      </c>
      <c r="C251" s="101">
        <v>36</v>
      </c>
      <c r="D251" s="102" t="s">
        <v>800</v>
      </c>
      <c r="E251" s="110"/>
      <c r="F251" s="110"/>
      <c r="G251" s="104">
        <f>SUM(E251:F251)*C251</f>
        <v>0</v>
      </c>
    </row>
    <row r="252" spans="1:7" s="14" customFormat="1" ht="25.5" x14ac:dyDescent="0.2">
      <c r="A252" s="111" t="s">
        <v>15</v>
      </c>
      <c r="B252" s="106" t="s">
        <v>816</v>
      </c>
      <c r="C252" s="101">
        <v>1</v>
      </c>
      <c r="D252" s="102" t="s">
        <v>800</v>
      </c>
      <c r="E252" s="110"/>
      <c r="F252" s="110"/>
      <c r="G252" s="104">
        <f>SUM(E252:F252)*C252</f>
        <v>0</v>
      </c>
    </row>
    <row r="253" spans="1:7" s="14" customFormat="1" ht="63.75" x14ac:dyDescent="0.2">
      <c r="A253" s="111" t="s">
        <v>61</v>
      </c>
      <c r="B253" s="106" t="s">
        <v>497</v>
      </c>
      <c r="C253" s="101">
        <v>2</v>
      </c>
      <c r="D253" s="102" t="s">
        <v>800</v>
      </c>
      <c r="E253" s="110"/>
      <c r="F253" s="110"/>
      <c r="G253" s="104">
        <f t="shared" ref="G253:G259" si="40">SUM(E253:F253)*C253</f>
        <v>0</v>
      </c>
    </row>
    <row r="254" spans="1:7" s="14" customFormat="1" ht="25.5" x14ac:dyDescent="0.2">
      <c r="A254" s="111" t="s">
        <v>62</v>
      </c>
      <c r="B254" s="106" t="s">
        <v>498</v>
      </c>
      <c r="C254" s="101">
        <v>5000</v>
      </c>
      <c r="D254" s="102" t="s">
        <v>800</v>
      </c>
      <c r="E254" s="110"/>
      <c r="F254" s="110"/>
      <c r="G254" s="104">
        <f t="shared" si="40"/>
        <v>0</v>
      </c>
    </row>
    <row r="255" spans="1:7" s="14" customFormat="1" ht="25.5" x14ac:dyDescent="0.2">
      <c r="A255" s="111" t="s">
        <v>63</v>
      </c>
      <c r="B255" s="106" t="s">
        <v>499</v>
      </c>
      <c r="C255" s="101">
        <v>900</v>
      </c>
      <c r="D255" s="102" t="s">
        <v>69</v>
      </c>
      <c r="E255" s="110"/>
      <c r="F255" s="110"/>
      <c r="G255" s="104">
        <f t="shared" si="40"/>
        <v>0</v>
      </c>
    </row>
    <row r="256" spans="1:7" s="14" customFormat="1" ht="25.5" x14ac:dyDescent="0.2">
      <c r="A256" s="111" t="s">
        <v>64</v>
      </c>
      <c r="B256" s="174" t="s">
        <v>500</v>
      </c>
      <c r="C256" s="123">
        <v>80</v>
      </c>
      <c r="D256" s="175" t="s">
        <v>69</v>
      </c>
      <c r="E256" s="132"/>
      <c r="F256" s="110"/>
      <c r="G256" s="104">
        <f t="shared" si="40"/>
        <v>0</v>
      </c>
    </row>
    <row r="257" spans="1:7" s="14" customFormat="1" ht="25.5" x14ac:dyDescent="0.2">
      <c r="A257" s="111" t="s">
        <v>65</v>
      </c>
      <c r="B257" s="106" t="s">
        <v>817</v>
      </c>
      <c r="C257" s="101">
        <v>10</v>
      </c>
      <c r="D257" s="102" t="s">
        <v>800</v>
      </c>
      <c r="E257" s="110"/>
      <c r="F257" s="110"/>
      <c r="G257" s="104">
        <f t="shared" si="40"/>
        <v>0</v>
      </c>
    </row>
    <row r="258" spans="1:7" s="14" customFormat="1" ht="25.5" x14ac:dyDescent="0.2">
      <c r="A258" s="111" t="s">
        <v>89</v>
      </c>
      <c r="B258" s="106" t="s">
        <v>818</v>
      </c>
      <c r="C258" s="101">
        <v>1</v>
      </c>
      <c r="D258" s="102" t="s">
        <v>800</v>
      </c>
      <c r="E258" s="110"/>
      <c r="F258" s="110"/>
      <c r="G258" s="104">
        <f t="shared" si="40"/>
        <v>0</v>
      </c>
    </row>
    <row r="259" spans="1:7" s="14" customFormat="1" ht="25.5" x14ac:dyDescent="0.2">
      <c r="A259" s="111" t="s">
        <v>90</v>
      </c>
      <c r="B259" s="106" t="s">
        <v>501</v>
      </c>
      <c r="C259" s="101">
        <v>7</v>
      </c>
      <c r="D259" s="102" t="s">
        <v>800</v>
      </c>
      <c r="E259" s="110"/>
      <c r="F259" s="110"/>
      <c r="G259" s="104">
        <f t="shared" si="40"/>
        <v>0</v>
      </c>
    </row>
    <row r="260" spans="1:7" s="14" customFormat="1" x14ac:dyDescent="0.2">
      <c r="A260" s="99">
        <v>2</v>
      </c>
      <c r="B260" s="100" t="s">
        <v>819</v>
      </c>
      <c r="C260" s="101"/>
      <c r="D260" s="102"/>
      <c r="E260" s="103"/>
      <c r="F260" s="103"/>
      <c r="G260" s="104"/>
    </row>
    <row r="261" spans="1:7" s="14" customFormat="1" ht="25.5" x14ac:dyDescent="0.2">
      <c r="A261" s="111" t="s">
        <v>56</v>
      </c>
      <c r="B261" s="106" t="s">
        <v>876</v>
      </c>
      <c r="C261" s="101">
        <v>6</v>
      </c>
      <c r="D261" s="102" t="s">
        <v>800</v>
      </c>
      <c r="E261" s="110"/>
      <c r="F261" s="110"/>
      <c r="G261" s="104">
        <f t="shared" ref="G261:G278" si="41">SUM(E261:F261)*C261</f>
        <v>0</v>
      </c>
    </row>
    <row r="262" spans="1:7" s="14" customFormat="1" x14ac:dyDescent="0.2">
      <c r="A262" s="111" t="s">
        <v>57</v>
      </c>
      <c r="B262" s="106" t="s">
        <v>502</v>
      </c>
      <c r="C262" s="101">
        <v>6</v>
      </c>
      <c r="D262" s="102" t="s">
        <v>55</v>
      </c>
      <c r="E262" s="110"/>
      <c r="F262" s="110"/>
      <c r="G262" s="104">
        <f t="shared" si="41"/>
        <v>0</v>
      </c>
    </row>
    <row r="263" spans="1:7" s="14" customFormat="1" ht="25.5" x14ac:dyDescent="0.2">
      <c r="A263" s="111" t="s">
        <v>66</v>
      </c>
      <c r="B263" s="106" t="s">
        <v>503</v>
      </c>
      <c r="C263" s="101">
        <v>8</v>
      </c>
      <c r="D263" s="102" t="s">
        <v>55</v>
      </c>
      <c r="E263" s="110"/>
      <c r="F263" s="110"/>
      <c r="G263" s="104">
        <f t="shared" si="41"/>
        <v>0</v>
      </c>
    </row>
    <row r="264" spans="1:7" s="14" customFormat="1" ht="25.5" x14ac:dyDescent="0.2">
      <c r="A264" s="111" t="s">
        <v>67</v>
      </c>
      <c r="B264" s="174" t="s">
        <v>877</v>
      </c>
      <c r="C264" s="123">
        <v>50</v>
      </c>
      <c r="D264" s="175" t="s">
        <v>69</v>
      </c>
      <c r="E264" s="132"/>
      <c r="F264" s="132"/>
      <c r="G264" s="104">
        <f t="shared" si="41"/>
        <v>0</v>
      </c>
    </row>
    <row r="265" spans="1:7" s="14" customFormat="1" ht="25.5" x14ac:dyDescent="0.2">
      <c r="A265" s="111" t="s">
        <v>68</v>
      </c>
      <c r="B265" s="174" t="s">
        <v>878</v>
      </c>
      <c r="C265" s="123">
        <v>30</v>
      </c>
      <c r="D265" s="175" t="s">
        <v>69</v>
      </c>
      <c r="E265" s="132"/>
      <c r="F265" s="132"/>
      <c r="G265" s="104">
        <f t="shared" si="41"/>
        <v>0</v>
      </c>
    </row>
    <row r="266" spans="1:7" s="14" customFormat="1" x14ac:dyDescent="0.2">
      <c r="A266" s="111" t="s">
        <v>98</v>
      </c>
      <c r="B266" s="106" t="s">
        <v>879</v>
      </c>
      <c r="C266" s="101">
        <v>20</v>
      </c>
      <c r="D266" s="102" t="s">
        <v>800</v>
      </c>
      <c r="E266" s="110"/>
      <c r="F266" s="110"/>
      <c r="G266" s="104">
        <f t="shared" si="41"/>
        <v>0</v>
      </c>
    </row>
    <row r="267" spans="1:7" s="14" customFormat="1" x14ac:dyDescent="0.2">
      <c r="A267" s="111" t="s">
        <v>99</v>
      </c>
      <c r="B267" s="106" t="s">
        <v>880</v>
      </c>
      <c r="C267" s="101">
        <v>75</v>
      </c>
      <c r="D267" s="102" t="s">
        <v>800</v>
      </c>
      <c r="E267" s="110"/>
      <c r="F267" s="110"/>
      <c r="G267" s="104">
        <f t="shared" si="41"/>
        <v>0</v>
      </c>
    </row>
    <row r="268" spans="1:7" s="14" customFormat="1" x14ac:dyDescent="0.2">
      <c r="A268" s="111" t="s">
        <v>100</v>
      </c>
      <c r="B268" s="106" t="s">
        <v>881</v>
      </c>
      <c r="C268" s="101">
        <v>70</v>
      </c>
      <c r="D268" s="102" t="s">
        <v>800</v>
      </c>
      <c r="E268" s="110"/>
      <c r="F268" s="110"/>
      <c r="G268" s="104">
        <f t="shared" si="41"/>
        <v>0</v>
      </c>
    </row>
    <row r="269" spans="1:7" s="14" customFormat="1" x14ac:dyDescent="0.2">
      <c r="A269" s="111" t="s">
        <v>101</v>
      </c>
      <c r="B269" s="106" t="s">
        <v>882</v>
      </c>
      <c r="C269" s="101">
        <v>4</v>
      </c>
      <c r="D269" s="102" t="s">
        <v>800</v>
      </c>
      <c r="E269" s="110"/>
      <c r="F269" s="110"/>
      <c r="G269" s="104">
        <f t="shared" si="41"/>
        <v>0</v>
      </c>
    </row>
    <row r="270" spans="1:7" s="14" customFormat="1" x14ac:dyDescent="0.2">
      <c r="A270" s="111" t="s">
        <v>102</v>
      </c>
      <c r="B270" s="106" t="s">
        <v>504</v>
      </c>
      <c r="C270" s="101"/>
      <c r="D270" s="102"/>
      <c r="E270" s="103"/>
      <c r="F270" s="103"/>
      <c r="G270" s="104"/>
    </row>
    <row r="271" spans="1:7" s="14" customFormat="1" x14ac:dyDescent="0.2">
      <c r="A271" s="111" t="s">
        <v>505</v>
      </c>
      <c r="B271" s="106" t="s">
        <v>890</v>
      </c>
      <c r="C271" s="101">
        <v>40</v>
      </c>
      <c r="D271" s="102" t="s">
        <v>800</v>
      </c>
      <c r="E271" s="110"/>
      <c r="F271" s="110"/>
      <c r="G271" s="104">
        <f t="shared" si="41"/>
        <v>0</v>
      </c>
    </row>
    <row r="272" spans="1:7" s="14" customFormat="1" x14ac:dyDescent="0.2">
      <c r="A272" s="111" t="s">
        <v>506</v>
      </c>
      <c r="B272" s="106" t="s">
        <v>891</v>
      </c>
      <c r="C272" s="101">
        <v>3</v>
      </c>
      <c r="D272" s="102" t="s">
        <v>800</v>
      </c>
      <c r="E272" s="110"/>
      <c r="F272" s="110"/>
      <c r="G272" s="104">
        <f t="shared" si="41"/>
        <v>0</v>
      </c>
    </row>
    <row r="273" spans="1:7" s="14" customFormat="1" x14ac:dyDescent="0.2">
      <c r="A273" s="111" t="s">
        <v>507</v>
      </c>
      <c r="B273" s="106" t="s">
        <v>508</v>
      </c>
      <c r="C273" s="101">
        <v>4</v>
      </c>
      <c r="D273" s="102" t="s">
        <v>800</v>
      </c>
      <c r="E273" s="110"/>
      <c r="F273" s="110"/>
      <c r="G273" s="104">
        <f t="shared" si="41"/>
        <v>0</v>
      </c>
    </row>
    <row r="274" spans="1:7" s="14" customFormat="1" x14ac:dyDescent="0.2">
      <c r="A274" s="111" t="s">
        <v>103</v>
      </c>
      <c r="B274" s="106" t="s">
        <v>509</v>
      </c>
      <c r="C274" s="101">
        <v>2</v>
      </c>
      <c r="D274" s="102" t="s">
        <v>800</v>
      </c>
      <c r="E274" s="110"/>
      <c r="F274" s="110"/>
      <c r="G274" s="104">
        <f t="shared" si="41"/>
        <v>0</v>
      </c>
    </row>
    <row r="275" spans="1:7" s="14" customFormat="1" ht="42" customHeight="1" x14ac:dyDescent="0.2">
      <c r="A275" s="111" t="s">
        <v>104</v>
      </c>
      <c r="B275" s="106" t="s">
        <v>510</v>
      </c>
      <c r="C275" s="101">
        <v>11</v>
      </c>
      <c r="D275" s="102" t="s">
        <v>800</v>
      </c>
      <c r="E275" s="110"/>
      <c r="F275" s="110"/>
      <c r="G275" s="104">
        <f t="shared" si="41"/>
        <v>0</v>
      </c>
    </row>
    <row r="276" spans="1:7" s="14" customFormat="1" ht="38.25" x14ac:dyDescent="0.2">
      <c r="A276" s="111" t="s">
        <v>172</v>
      </c>
      <c r="B276" s="106" t="s">
        <v>511</v>
      </c>
      <c r="C276" s="101">
        <v>22</v>
      </c>
      <c r="D276" s="102" t="s">
        <v>800</v>
      </c>
      <c r="E276" s="110"/>
      <c r="F276" s="110"/>
      <c r="G276" s="104">
        <f t="shared" si="41"/>
        <v>0</v>
      </c>
    </row>
    <row r="277" spans="1:7" s="14" customFormat="1" ht="38.25" x14ac:dyDescent="0.2">
      <c r="A277" s="111" t="s">
        <v>174</v>
      </c>
      <c r="B277" s="106" t="s">
        <v>512</v>
      </c>
      <c r="C277" s="101">
        <v>5</v>
      </c>
      <c r="D277" s="102" t="s">
        <v>800</v>
      </c>
      <c r="E277" s="110"/>
      <c r="F277" s="110"/>
      <c r="G277" s="104">
        <f t="shared" si="41"/>
        <v>0</v>
      </c>
    </row>
    <row r="278" spans="1:7" s="14" customFormat="1" ht="20.25" customHeight="1" x14ac:dyDescent="0.2">
      <c r="A278" s="111" t="s">
        <v>176</v>
      </c>
      <c r="B278" s="106" t="s">
        <v>875</v>
      </c>
      <c r="C278" s="101">
        <v>18</v>
      </c>
      <c r="D278" s="102" t="s">
        <v>55</v>
      </c>
      <c r="E278" s="110"/>
      <c r="F278" s="110"/>
      <c r="G278" s="104">
        <f t="shared" si="41"/>
        <v>0</v>
      </c>
    </row>
    <row r="279" spans="1:7" s="14" customFormat="1" x14ac:dyDescent="0.2">
      <c r="A279" s="111" t="s">
        <v>178</v>
      </c>
      <c r="B279" s="106" t="s">
        <v>821</v>
      </c>
      <c r="C279" s="101"/>
      <c r="D279" s="102"/>
      <c r="E279" s="103"/>
      <c r="F279" s="103"/>
      <c r="G279" s="104"/>
    </row>
    <row r="280" spans="1:7" s="14" customFormat="1" x14ac:dyDescent="0.2">
      <c r="A280" s="111" t="s">
        <v>513</v>
      </c>
      <c r="B280" s="106" t="s">
        <v>514</v>
      </c>
      <c r="C280" s="101">
        <v>260</v>
      </c>
      <c r="D280" s="102" t="s">
        <v>69</v>
      </c>
      <c r="E280" s="110"/>
      <c r="F280" s="110"/>
      <c r="G280" s="104">
        <f t="shared" ref="G280:G305" si="42">SUM(E280:F280)*C280</f>
        <v>0</v>
      </c>
    </row>
    <row r="281" spans="1:7" s="14" customFormat="1" x14ac:dyDescent="0.2">
      <c r="A281" s="111" t="s">
        <v>515</v>
      </c>
      <c r="B281" s="106" t="s">
        <v>516</v>
      </c>
      <c r="C281" s="101">
        <v>150</v>
      </c>
      <c r="D281" s="102" t="s">
        <v>69</v>
      </c>
      <c r="E281" s="110"/>
      <c r="F281" s="110"/>
      <c r="G281" s="104">
        <f t="shared" si="42"/>
        <v>0</v>
      </c>
    </row>
    <row r="282" spans="1:7" s="14" customFormat="1" x14ac:dyDescent="0.2">
      <c r="A282" s="111" t="s">
        <v>517</v>
      </c>
      <c r="B282" s="106" t="s">
        <v>518</v>
      </c>
      <c r="C282" s="101">
        <v>20</v>
      </c>
      <c r="D282" s="102" t="s">
        <v>69</v>
      </c>
      <c r="E282" s="110"/>
      <c r="F282" s="110"/>
      <c r="G282" s="104">
        <f t="shared" si="42"/>
        <v>0</v>
      </c>
    </row>
    <row r="283" spans="1:7" s="14" customFormat="1" x14ac:dyDescent="0.2">
      <c r="A283" s="111" t="s">
        <v>180</v>
      </c>
      <c r="B283" s="106" t="s">
        <v>519</v>
      </c>
      <c r="C283" s="101">
        <v>6</v>
      </c>
      <c r="D283" s="102" t="s">
        <v>69</v>
      </c>
      <c r="E283" s="110"/>
      <c r="F283" s="110"/>
      <c r="G283" s="104">
        <f t="shared" si="42"/>
        <v>0</v>
      </c>
    </row>
    <row r="284" spans="1:7" s="14" customFormat="1" x14ac:dyDescent="0.2">
      <c r="A284" s="111" t="s">
        <v>182</v>
      </c>
      <c r="B284" s="106" t="s">
        <v>520</v>
      </c>
      <c r="C284" s="101">
        <v>6</v>
      </c>
      <c r="D284" s="102" t="s">
        <v>69</v>
      </c>
      <c r="E284" s="110"/>
      <c r="F284" s="110"/>
      <c r="G284" s="104">
        <f t="shared" si="42"/>
        <v>0</v>
      </c>
    </row>
    <row r="285" spans="1:7" x14ac:dyDescent="0.2">
      <c r="A285" s="111" t="s">
        <v>184</v>
      </c>
      <c r="B285" s="106" t="s">
        <v>871</v>
      </c>
      <c r="C285" s="101">
        <v>10</v>
      </c>
      <c r="D285" s="102" t="s">
        <v>69</v>
      </c>
      <c r="E285" s="110"/>
      <c r="F285" s="110"/>
      <c r="G285" s="104">
        <f t="shared" si="42"/>
        <v>0</v>
      </c>
    </row>
    <row r="286" spans="1:7" x14ac:dyDescent="0.2">
      <c r="A286" s="111" t="s">
        <v>186</v>
      </c>
      <c r="B286" s="106" t="s">
        <v>872</v>
      </c>
      <c r="C286" s="101">
        <v>10</v>
      </c>
      <c r="D286" s="102" t="s">
        <v>800</v>
      </c>
      <c r="E286" s="110"/>
      <c r="F286" s="110"/>
      <c r="G286" s="104">
        <f t="shared" si="42"/>
        <v>0</v>
      </c>
    </row>
    <row r="287" spans="1:7" x14ac:dyDescent="0.2">
      <c r="A287" s="111" t="s">
        <v>188</v>
      </c>
      <c r="B287" s="106" t="s">
        <v>873</v>
      </c>
      <c r="C287" s="101">
        <v>6</v>
      </c>
      <c r="D287" s="102" t="s">
        <v>69</v>
      </c>
      <c r="E287" s="110"/>
      <c r="F287" s="110"/>
      <c r="G287" s="104">
        <f t="shared" si="42"/>
        <v>0</v>
      </c>
    </row>
    <row r="288" spans="1:7" x14ac:dyDescent="0.2">
      <c r="A288" s="111" t="s">
        <v>190</v>
      </c>
      <c r="B288" s="106" t="s">
        <v>874</v>
      </c>
      <c r="C288" s="101">
        <v>4</v>
      </c>
      <c r="D288" s="102" t="s">
        <v>800</v>
      </c>
      <c r="E288" s="110"/>
      <c r="F288" s="110"/>
      <c r="G288" s="104">
        <f t="shared" si="42"/>
        <v>0</v>
      </c>
    </row>
    <row r="289" spans="1:7" x14ac:dyDescent="0.2">
      <c r="A289" s="111" t="s">
        <v>192</v>
      </c>
      <c r="B289" s="106" t="s">
        <v>521</v>
      </c>
      <c r="C289" s="101">
        <v>70</v>
      </c>
      <c r="D289" s="102" t="s">
        <v>69</v>
      </c>
      <c r="E289" s="110"/>
      <c r="F289" s="110"/>
      <c r="G289" s="104">
        <f t="shared" si="42"/>
        <v>0</v>
      </c>
    </row>
    <row r="290" spans="1:7" x14ac:dyDescent="0.2">
      <c r="A290" s="111" t="s">
        <v>194</v>
      </c>
      <c r="B290" s="106" t="s">
        <v>522</v>
      </c>
      <c r="C290" s="101">
        <v>95</v>
      </c>
      <c r="D290" s="102" t="s">
        <v>69</v>
      </c>
      <c r="E290" s="110"/>
      <c r="F290" s="110"/>
      <c r="G290" s="104">
        <f t="shared" si="42"/>
        <v>0</v>
      </c>
    </row>
    <row r="291" spans="1:7" x14ac:dyDescent="0.2">
      <c r="A291" s="111" t="s">
        <v>196</v>
      </c>
      <c r="B291" s="106" t="s">
        <v>523</v>
      </c>
      <c r="C291" s="101">
        <v>95</v>
      </c>
      <c r="D291" s="102" t="s">
        <v>69</v>
      </c>
      <c r="E291" s="110"/>
      <c r="F291" s="110"/>
      <c r="G291" s="104">
        <f t="shared" si="42"/>
        <v>0</v>
      </c>
    </row>
    <row r="292" spans="1:7" x14ac:dyDescent="0.2">
      <c r="A292" s="111" t="s">
        <v>198</v>
      </c>
      <c r="B292" s="106" t="s">
        <v>524</v>
      </c>
      <c r="C292" s="101">
        <v>32</v>
      </c>
      <c r="D292" s="102" t="s">
        <v>800</v>
      </c>
      <c r="E292" s="110"/>
      <c r="F292" s="110"/>
      <c r="G292" s="104">
        <f t="shared" si="42"/>
        <v>0</v>
      </c>
    </row>
    <row r="293" spans="1:7" x14ac:dyDescent="0.2">
      <c r="A293" s="111" t="s">
        <v>200</v>
      </c>
      <c r="B293" s="106" t="s">
        <v>525</v>
      </c>
      <c r="C293" s="101">
        <v>6</v>
      </c>
      <c r="D293" s="102" t="s">
        <v>800</v>
      </c>
      <c r="E293" s="110"/>
      <c r="F293" s="110"/>
      <c r="G293" s="104">
        <f t="shared" si="42"/>
        <v>0</v>
      </c>
    </row>
    <row r="294" spans="1:7" x14ac:dyDescent="0.2">
      <c r="A294" s="111" t="s">
        <v>202</v>
      </c>
      <c r="B294" s="106" t="s">
        <v>526</v>
      </c>
      <c r="C294" s="101">
        <v>4</v>
      </c>
      <c r="D294" s="102" t="s">
        <v>800</v>
      </c>
      <c r="E294" s="110"/>
      <c r="F294" s="110"/>
      <c r="G294" s="104">
        <f t="shared" si="42"/>
        <v>0</v>
      </c>
    </row>
    <row r="295" spans="1:7" x14ac:dyDescent="0.2">
      <c r="A295" s="111" t="s">
        <v>527</v>
      </c>
      <c r="B295" s="106" t="s">
        <v>528</v>
      </c>
      <c r="C295" s="101">
        <v>2</v>
      </c>
      <c r="D295" s="102" t="s">
        <v>800</v>
      </c>
      <c r="E295" s="110"/>
      <c r="F295" s="110"/>
      <c r="G295" s="104">
        <f t="shared" si="42"/>
        <v>0</v>
      </c>
    </row>
    <row r="296" spans="1:7" x14ac:dyDescent="0.2">
      <c r="A296" s="111" t="s">
        <v>529</v>
      </c>
      <c r="B296" s="106" t="s">
        <v>530</v>
      </c>
      <c r="C296" s="101">
        <v>4</v>
      </c>
      <c r="D296" s="102" t="s">
        <v>69</v>
      </c>
      <c r="E296" s="110"/>
      <c r="F296" s="110"/>
      <c r="G296" s="104">
        <f t="shared" si="42"/>
        <v>0</v>
      </c>
    </row>
    <row r="297" spans="1:7" ht="16.5" customHeight="1" x14ac:dyDescent="0.2">
      <c r="A297" s="111" t="s">
        <v>531</v>
      </c>
      <c r="B297" s="106" t="s">
        <v>532</v>
      </c>
      <c r="C297" s="101">
        <v>100</v>
      </c>
      <c r="D297" s="102" t="s">
        <v>800</v>
      </c>
      <c r="E297" s="110"/>
      <c r="F297" s="110"/>
      <c r="G297" s="104">
        <f t="shared" si="42"/>
        <v>0</v>
      </c>
    </row>
    <row r="298" spans="1:7" x14ac:dyDescent="0.2">
      <c r="A298" s="111" t="s">
        <v>533</v>
      </c>
      <c r="B298" s="106" t="s">
        <v>534</v>
      </c>
      <c r="C298" s="101">
        <v>50</v>
      </c>
      <c r="D298" s="102" t="s">
        <v>800</v>
      </c>
      <c r="E298" s="110"/>
      <c r="F298" s="110"/>
      <c r="G298" s="104">
        <f t="shared" si="42"/>
        <v>0</v>
      </c>
    </row>
    <row r="299" spans="1:7" x14ac:dyDescent="0.2">
      <c r="A299" s="111" t="s">
        <v>535</v>
      </c>
      <c r="B299" s="106" t="s">
        <v>536</v>
      </c>
      <c r="C299" s="101">
        <v>30</v>
      </c>
      <c r="D299" s="102" t="s">
        <v>69</v>
      </c>
      <c r="E299" s="110"/>
      <c r="F299" s="110"/>
      <c r="G299" s="104">
        <f t="shared" si="42"/>
        <v>0</v>
      </c>
    </row>
    <row r="300" spans="1:7" x14ac:dyDescent="0.2">
      <c r="A300" s="111" t="s">
        <v>537</v>
      </c>
      <c r="B300" s="106" t="s">
        <v>538</v>
      </c>
      <c r="C300" s="101">
        <v>100</v>
      </c>
      <c r="D300" s="102" t="s">
        <v>111</v>
      </c>
      <c r="E300" s="110"/>
      <c r="F300" s="110"/>
      <c r="G300" s="104">
        <f t="shared" si="42"/>
        <v>0</v>
      </c>
    </row>
    <row r="301" spans="1:7" x14ac:dyDescent="0.2">
      <c r="A301" s="111" t="s">
        <v>539</v>
      </c>
      <c r="B301" s="106" t="s">
        <v>540</v>
      </c>
      <c r="C301" s="101">
        <v>2</v>
      </c>
      <c r="D301" s="102" t="s">
        <v>800</v>
      </c>
      <c r="E301" s="110"/>
      <c r="F301" s="110"/>
      <c r="G301" s="104">
        <f t="shared" si="42"/>
        <v>0</v>
      </c>
    </row>
    <row r="302" spans="1:7" x14ac:dyDescent="0.2">
      <c r="A302" s="111" t="s">
        <v>541</v>
      </c>
      <c r="B302" s="174" t="s">
        <v>542</v>
      </c>
      <c r="C302" s="101">
        <v>1</v>
      </c>
      <c r="D302" s="102" t="s">
        <v>800</v>
      </c>
      <c r="E302" s="110"/>
      <c r="F302" s="110"/>
      <c r="G302" s="104">
        <f t="shared" si="42"/>
        <v>0</v>
      </c>
    </row>
    <row r="303" spans="1:7" x14ac:dyDescent="0.2">
      <c r="A303" s="111" t="s">
        <v>543</v>
      </c>
      <c r="B303" s="106" t="s">
        <v>544</v>
      </c>
      <c r="C303" s="101">
        <v>20</v>
      </c>
      <c r="D303" s="102" t="s">
        <v>800</v>
      </c>
      <c r="E303" s="110"/>
      <c r="F303" s="103" t="s">
        <v>545</v>
      </c>
      <c r="G303" s="104">
        <f t="shared" si="42"/>
        <v>0</v>
      </c>
    </row>
    <row r="304" spans="1:7" x14ac:dyDescent="0.2">
      <c r="A304" s="111" t="s">
        <v>546</v>
      </c>
      <c r="B304" s="106" t="s">
        <v>547</v>
      </c>
      <c r="C304" s="101">
        <v>10</v>
      </c>
      <c r="D304" s="102" t="s">
        <v>800</v>
      </c>
      <c r="E304" s="110"/>
      <c r="F304" s="103" t="s">
        <v>545</v>
      </c>
      <c r="G304" s="104">
        <f t="shared" si="42"/>
        <v>0</v>
      </c>
    </row>
    <row r="305" spans="1:7" x14ac:dyDescent="0.2">
      <c r="A305" s="111" t="s">
        <v>548</v>
      </c>
      <c r="B305" s="106" t="s">
        <v>549</v>
      </c>
      <c r="C305" s="101">
        <v>3</v>
      </c>
      <c r="D305" s="102" t="s">
        <v>800</v>
      </c>
      <c r="E305" s="110"/>
      <c r="F305" s="103" t="s">
        <v>545</v>
      </c>
      <c r="G305" s="104">
        <f t="shared" si="42"/>
        <v>0</v>
      </c>
    </row>
    <row r="306" spans="1:7" x14ac:dyDescent="0.2">
      <c r="A306" s="99">
        <v>3</v>
      </c>
      <c r="B306" s="100" t="s">
        <v>820</v>
      </c>
      <c r="C306" s="101"/>
      <c r="D306" s="102"/>
      <c r="E306" s="103"/>
      <c r="F306" s="103"/>
      <c r="G306" s="104"/>
    </row>
    <row r="307" spans="1:7" ht="45" customHeight="1" x14ac:dyDescent="0.2">
      <c r="A307" s="111" t="s">
        <v>70</v>
      </c>
      <c r="B307" s="106" t="s">
        <v>913</v>
      </c>
      <c r="C307" s="101">
        <v>303</v>
      </c>
      <c r="D307" s="102" t="s">
        <v>55</v>
      </c>
      <c r="E307" s="110"/>
      <c r="F307" s="110"/>
      <c r="G307" s="104">
        <f t="shared" ref="G307" si="43">SUM(E307:F307)*C307</f>
        <v>0</v>
      </c>
    </row>
    <row r="308" spans="1:7" ht="51" x14ac:dyDescent="0.2">
      <c r="A308" s="111" t="s">
        <v>105</v>
      </c>
      <c r="B308" s="106" t="s">
        <v>550</v>
      </c>
      <c r="C308" s="101">
        <v>191</v>
      </c>
      <c r="D308" s="102" t="s">
        <v>55</v>
      </c>
      <c r="E308" s="110"/>
      <c r="F308" s="110"/>
      <c r="G308" s="104">
        <f t="shared" ref="G308:G313" si="44">SUM(E308:F308)*C308</f>
        <v>0</v>
      </c>
    </row>
    <row r="309" spans="1:7" ht="54.75" customHeight="1" x14ac:dyDescent="0.2">
      <c r="A309" s="111" t="s">
        <v>106</v>
      </c>
      <c r="B309" s="106" t="s">
        <v>551</v>
      </c>
      <c r="C309" s="101">
        <v>56</v>
      </c>
      <c r="D309" s="102" t="s">
        <v>55</v>
      </c>
      <c r="E309" s="110"/>
      <c r="F309" s="110"/>
      <c r="G309" s="104">
        <f t="shared" si="44"/>
        <v>0</v>
      </c>
    </row>
    <row r="310" spans="1:7" ht="51" x14ac:dyDescent="0.2">
      <c r="A310" s="111" t="s">
        <v>107</v>
      </c>
      <c r="B310" s="106" t="s">
        <v>552</v>
      </c>
      <c r="C310" s="101">
        <v>303</v>
      </c>
      <c r="D310" s="102" t="s">
        <v>55</v>
      </c>
      <c r="E310" s="110"/>
      <c r="F310" s="110"/>
      <c r="G310" s="104">
        <f t="shared" si="44"/>
        <v>0</v>
      </c>
    </row>
    <row r="311" spans="1:7" ht="45" customHeight="1" x14ac:dyDescent="0.2">
      <c r="A311" s="111" t="s">
        <v>108</v>
      </c>
      <c r="B311" s="106" t="s">
        <v>553</v>
      </c>
      <c r="C311" s="101">
        <v>606</v>
      </c>
      <c r="D311" s="102" t="s">
        <v>55</v>
      </c>
      <c r="E311" s="110"/>
      <c r="F311" s="110"/>
      <c r="G311" s="104">
        <f t="shared" si="44"/>
        <v>0</v>
      </c>
    </row>
    <row r="312" spans="1:7" ht="25.5" x14ac:dyDescent="0.2">
      <c r="A312" s="111" t="s">
        <v>109</v>
      </c>
      <c r="B312" s="106" t="s">
        <v>554</v>
      </c>
      <c r="C312" s="101">
        <v>606</v>
      </c>
      <c r="D312" s="102" t="s">
        <v>55</v>
      </c>
      <c r="E312" s="110"/>
      <c r="F312" s="110"/>
      <c r="G312" s="104">
        <f t="shared" si="44"/>
        <v>0</v>
      </c>
    </row>
    <row r="313" spans="1:7" ht="25.5" x14ac:dyDescent="0.2">
      <c r="A313" s="111" t="s">
        <v>110</v>
      </c>
      <c r="B313" s="106" t="s">
        <v>555</v>
      </c>
      <c r="C313" s="101">
        <v>303</v>
      </c>
      <c r="D313" s="102" t="s">
        <v>55</v>
      </c>
      <c r="E313" s="103" t="s">
        <v>545</v>
      </c>
      <c r="F313" s="110"/>
      <c r="G313" s="104">
        <f t="shared" si="44"/>
        <v>0</v>
      </c>
    </row>
    <row r="314" spans="1:7" x14ac:dyDescent="0.2">
      <c r="A314" s="111" t="s">
        <v>893</v>
      </c>
      <c r="B314" s="100" t="s">
        <v>892</v>
      </c>
      <c r="C314" s="101"/>
      <c r="D314" s="102"/>
      <c r="E314" s="103"/>
      <c r="F314" s="103"/>
      <c r="G314" s="104"/>
    </row>
    <row r="315" spans="1:7" ht="38.25" x14ac:dyDescent="0.2">
      <c r="A315" s="111" t="s">
        <v>894</v>
      </c>
      <c r="B315" s="106" t="s">
        <v>556</v>
      </c>
      <c r="C315" s="101">
        <v>8</v>
      </c>
      <c r="D315" s="102" t="s">
        <v>55</v>
      </c>
      <c r="E315" s="110"/>
      <c r="F315" s="110"/>
      <c r="G315" s="104">
        <f>SUM(E315:F315)*C315</f>
        <v>0</v>
      </c>
    </row>
    <row r="316" spans="1:7" ht="33" customHeight="1" x14ac:dyDescent="0.2">
      <c r="A316" s="111" t="s">
        <v>895</v>
      </c>
      <c r="B316" s="106" t="s">
        <v>557</v>
      </c>
      <c r="C316" s="101">
        <v>22</v>
      </c>
      <c r="D316" s="102" t="s">
        <v>55</v>
      </c>
      <c r="E316" s="110"/>
      <c r="F316" s="110"/>
      <c r="G316" s="104">
        <f t="shared" ref="G316:G318" si="45">SUM(E316:F316)*C316</f>
        <v>0</v>
      </c>
    </row>
    <row r="317" spans="1:7" ht="38.25" x14ac:dyDescent="0.2">
      <c r="A317" s="111" t="s">
        <v>896</v>
      </c>
      <c r="B317" s="106" t="s">
        <v>558</v>
      </c>
      <c r="C317" s="101">
        <v>3</v>
      </c>
      <c r="D317" s="102" t="s">
        <v>55</v>
      </c>
      <c r="E317" s="110"/>
      <c r="F317" s="110"/>
      <c r="G317" s="104">
        <f t="shared" si="45"/>
        <v>0</v>
      </c>
    </row>
    <row r="318" spans="1:7" ht="38.25" x14ac:dyDescent="0.2">
      <c r="A318" s="111" t="s">
        <v>897</v>
      </c>
      <c r="B318" s="106" t="s">
        <v>559</v>
      </c>
      <c r="C318" s="101">
        <v>24</v>
      </c>
      <c r="D318" s="102" t="s">
        <v>55</v>
      </c>
      <c r="E318" s="110"/>
      <c r="F318" s="110"/>
      <c r="G318" s="104">
        <f t="shared" si="45"/>
        <v>0</v>
      </c>
    </row>
    <row r="319" spans="1:7" x14ac:dyDescent="0.2">
      <c r="A319" s="99">
        <v>4</v>
      </c>
      <c r="B319" s="100" t="s">
        <v>822</v>
      </c>
      <c r="C319" s="101"/>
      <c r="D319" s="102"/>
      <c r="E319" s="103"/>
      <c r="F319" s="103"/>
      <c r="G319" s="104"/>
    </row>
    <row r="320" spans="1:7" x14ac:dyDescent="0.2">
      <c r="A320" s="99" t="s">
        <v>58</v>
      </c>
      <c r="B320" s="100" t="s">
        <v>823</v>
      </c>
      <c r="C320" s="101"/>
      <c r="D320" s="102"/>
      <c r="E320" s="103"/>
      <c r="F320" s="103"/>
      <c r="G320" s="104"/>
    </row>
    <row r="321" spans="1:7" ht="127.5" x14ac:dyDescent="0.2">
      <c r="A321" s="111" t="s">
        <v>560</v>
      </c>
      <c r="B321" s="106" t="s">
        <v>898</v>
      </c>
      <c r="C321" s="101">
        <v>1</v>
      </c>
      <c r="D321" s="102" t="s">
        <v>800</v>
      </c>
      <c r="E321" s="110"/>
      <c r="F321" s="110"/>
      <c r="G321" s="104">
        <f>SUM(E321:F321)*C321</f>
        <v>0</v>
      </c>
    </row>
    <row r="322" spans="1:7" x14ac:dyDescent="0.2">
      <c r="A322" s="111" t="s">
        <v>561</v>
      </c>
      <c r="B322" s="106" t="s">
        <v>899</v>
      </c>
      <c r="C322" s="101">
        <v>1</v>
      </c>
      <c r="D322" s="102" t="s">
        <v>800</v>
      </c>
      <c r="E322" s="110"/>
      <c r="F322" s="110"/>
      <c r="G322" s="104">
        <f t="shared" ref="G322:G334" si="46">SUM(E322:F322)*C322</f>
        <v>0</v>
      </c>
    </row>
    <row r="323" spans="1:7" ht="89.25" x14ac:dyDescent="0.2">
      <c r="A323" s="111" t="s">
        <v>562</v>
      </c>
      <c r="B323" s="106" t="s">
        <v>901</v>
      </c>
      <c r="C323" s="101">
        <v>1</v>
      </c>
      <c r="D323" s="102" t="s">
        <v>800</v>
      </c>
      <c r="E323" s="110"/>
      <c r="F323" s="110"/>
      <c r="G323" s="104">
        <f t="shared" si="46"/>
        <v>0</v>
      </c>
    </row>
    <row r="324" spans="1:7" x14ac:dyDescent="0.2">
      <c r="A324" s="111" t="s">
        <v>563</v>
      </c>
      <c r="B324" s="106" t="s">
        <v>902</v>
      </c>
      <c r="C324" s="101">
        <v>10</v>
      </c>
      <c r="D324" s="102" t="s">
        <v>800</v>
      </c>
      <c r="E324" s="110"/>
      <c r="F324" s="110"/>
      <c r="G324" s="104">
        <f t="shared" si="46"/>
        <v>0</v>
      </c>
    </row>
    <row r="325" spans="1:7" x14ac:dyDescent="0.2">
      <c r="A325" s="111" t="s">
        <v>565</v>
      </c>
      <c r="B325" s="106" t="s">
        <v>564</v>
      </c>
      <c r="C325" s="101">
        <v>1</v>
      </c>
      <c r="D325" s="102" t="s">
        <v>800</v>
      </c>
      <c r="E325" s="110"/>
      <c r="F325" s="110"/>
      <c r="G325" s="104">
        <f t="shared" si="46"/>
        <v>0</v>
      </c>
    </row>
    <row r="326" spans="1:7" ht="25.5" x14ac:dyDescent="0.2">
      <c r="A326" s="111" t="s">
        <v>567</v>
      </c>
      <c r="B326" s="106" t="s">
        <v>566</v>
      </c>
      <c r="C326" s="101">
        <v>1</v>
      </c>
      <c r="D326" s="102" t="s">
        <v>800</v>
      </c>
      <c r="E326" s="110"/>
      <c r="F326" s="110"/>
      <c r="G326" s="104">
        <f t="shared" si="46"/>
        <v>0</v>
      </c>
    </row>
    <row r="327" spans="1:7" ht="25.5" x14ac:dyDescent="0.2">
      <c r="A327" s="111" t="s">
        <v>569</v>
      </c>
      <c r="B327" s="106" t="s">
        <v>568</v>
      </c>
      <c r="C327" s="101">
        <v>3</v>
      </c>
      <c r="D327" s="102" t="s">
        <v>800</v>
      </c>
      <c r="E327" s="110"/>
      <c r="F327" s="110"/>
      <c r="G327" s="104">
        <f t="shared" si="46"/>
        <v>0</v>
      </c>
    </row>
    <row r="328" spans="1:7" ht="25.5" x14ac:dyDescent="0.2">
      <c r="A328" s="111" t="s">
        <v>571</v>
      </c>
      <c r="B328" s="174" t="s">
        <v>570</v>
      </c>
      <c r="C328" s="123">
        <v>5</v>
      </c>
      <c r="D328" s="175" t="s">
        <v>69</v>
      </c>
      <c r="E328" s="132"/>
      <c r="F328" s="110"/>
      <c r="G328" s="104">
        <f t="shared" si="46"/>
        <v>0</v>
      </c>
    </row>
    <row r="329" spans="1:7" ht="25.5" x14ac:dyDescent="0.2">
      <c r="A329" s="111" t="s">
        <v>572</v>
      </c>
      <c r="B329" s="106" t="s">
        <v>847</v>
      </c>
      <c r="C329" s="101">
        <v>135</v>
      </c>
      <c r="D329" s="102" t="s">
        <v>69</v>
      </c>
      <c r="E329" s="110"/>
      <c r="F329" s="110"/>
      <c r="G329" s="104">
        <f t="shared" si="46"/>
        <v>0</v>
      </c>
    </row>
    <row r="330" spans="1:7" ht="25.5" x14ac:dyDescent="0.2">
      <c r="A330" s="111" t="s">
        <v>573</v>
      </c>
      <c r="B330" s="106" t="s">
        <v>850</v>
      </c>
      <c r="C330" s="101">
        <v>92</v>
      </c>
      <c r="D330" s="102" t="s">
        <v>69</v>
      </c>
      <c r="E330" s="110"/>
      <c r="F330" s="110"/>
      <c r="G330" s="104">
        <f t="shared" si="46"/>
        <v>0</v>
      </c>
    </row>
    <row r="331" spans="1:7" ht="25.5" x14ac:dyDescent="0.2">
      <c r="A331" s="111" t="s">
        <v>574</v>
      </c>
      <c r="B331" s="106" t="s">
        <v>848</v>
      </c>
      <c r="C331" s="101">
        <v>227</v>
      </c>
      <c r="D331" s="102" t="s">
        <v>69</v>
      </c>
      <c r="E331" s="110"/>
      <c r="F331" s="110"/>
      <c r="G331" s="104">
        <f t="shared" si="46"/>
        <v>0</v>
      </c>
    </row>
    <row r="332" spans="1:7" x14ac:dyDescent="0.2">
      <c r="A332" s="111" t="s">
        <v>575</v>
      </c>
      <c r="B332" s="106" t="s">
        <v>851</v>
      </c>
      <c r="C332" s="101">
        <v>39</v>
      </c>
      <c r="D332" s="102" t="s">
        <v>800</v>
      </c>
      <c r="E332" s="110"/>
      <c r="F332" s="110"/>
      <c r="G332" s="104">
        <f t="shared" si="46"/>
        <v>0</v>
      </c>
    </row>
    <row r="333" spans="1:7" ht="25.5" x14ac:dyDescent="0.2">
      <c r="A333" s="111" t="s">
        <v>576</v>
      </c>
      <c r="B333" s="106" t="s">
        <v>849</v>
      </c>
      <c r="C333" s="101">
        <v>45</v>
      </c>
      <c r="D333" s="102" t="s">
        <v>800</v>
      </c>
      <c r="E333" s="110"/>
      <c r="F333" s="110"/>
      <c r="G333" s="104">
        <f t="shared" si="46"/>
        <v>0</v>
      </c>
    </row>
    <row r="334" spans="1:7" x14ac:dyDescent="0.2">
      <c r="A334" s="111" t="s">
        <v>900</v>
      </c>
      <c r="B334" s="106" t="s">
        <v>852</v>
      </c>
      <c r="C334" s="101">
        <v>2</v>
      </c>
      <c r="D334" s="102" t="s">
        <v>800</v>
      </c>
      <c r="E334" s="110"/>
      <c r="F334" s="110"/>
      <c r="G334" s="104">
        <f t="shared" si="46"/>
        <v>0</v>
      </c>
    </row>
    <row r="335" spans="1:7" x14ac:dyDescent="0.2">
      <c r="A335" s="99" t="s">
        <v>59</v>
      </c>
      <c r="B335" s="100" t="s">
        <v>824</v>
      </c>
      <c r="C335" s="101"/>
      <c r="D335" s="102"/>
      <c r="E335" s="103"/>
      <c r="F335" s="103"/>
      <c r="G335" s="104"/>
    </row>
    <row r="336" spans="1:7" x14ac:dyDescent="0.2">
      <c r="A336" s="111" t="s">
        <v>577</v>
      </c>
      <c r="B336" s="106" t="s">
        <v>883</v>
      </c>
      <c r="C336" s="101"/>
      <c r="D336" s="102"/>
      <c r="E336" s="103"/>
      <c r="F336" s="103"/>
      <c r="G336" s="104"/>
    </row>
    <row r="337" spans="1:7" ht="25.5" x14ac:dyDescent="0.2">
      <c r="A337" s="111" t="s">
        <v>578</v>
      </c>
      <c r="B337" s="163" t="s">
        <v>579</v>
      </c>
      <c r="C337" s="101">
        <v>34</v>
      </c>
      <c r="D337" s="102" t="s">
        <v>69</v>
      </c>
      <c r="E337" s="110"/>
      <c r="F337" s="110"/>
      <c r="G337" s="104">
        <f>(E337+F337)*C337</f>
        <v>0</v>
      </c>
    </row>
    <row r="338" spans="1:7" ht="25.5" x14ac:dyDescent="0.2">
      <c r="A338" s="111" t="s">
        <v>580</v>
      </c>
      <c r="B338" s="163" t="s">
        <v>581</v>
      </c>
      <c r="C338" s="101">
        <v>42</v>
      </c>
      <c r="D338" s="102" t="s">
        <v>55</v>
      </c>
      <c r="E338" s="110"/>
      <c r="F338" s="110"/>
      <c r="G338" s="104">
        <f t="shared" ref="G338:G340" si="47">(E338+F338)*C338</f>
        <v>0</v>
      </c>
    </row>
    <row r="339" spans="1:7" x14ac:dyDescent="0.2">
      <c r="A339" s="111" t="s">
        <v>582</v>
      </c>
      <c r="B339" s="163" t="s">
        <v>583</v>
      </c>
      <c r="C339" s="101">
        <v>21</v>
      </c>
      <c r="D339" s="102" t="s">
        <v>55</v>
      </c>
      <c r="E339" s="110"/>
      <c r="F339" s="110"/>
      <c r="G339" s="104">
        <f t="shared" si="47"/>
        <v>0</v>
      </c>
    </row>
    <row r="340" spans="1:7" x14ac:dyDescent="0.2">
      <c r="A340" s="111" t="s">
        <v>584</v>
      </c>
      <c r="B340" s="163" t="s">
        <v>585</v>
      </c>
      <c r="C340" s="101">
        <v>21</v>
      </c>
      <c r="D340" s="102" t="s">
        <v>55</v>
      </c>
      <c r="E340" s="110"/>
      <c r="F340" s="110"/>
      <c r="G340" s="104">
        <f t="shared" si="47"/>
        <v>0</v>
      </c>
    </row>
    <row r="341" spans="1:7" ht="33.75" customHeight="1" x14ac:dyDescent="0.2">
      <c r="A341" s="111" t="s">
        <v>586</v>
      </c>
      <c r="B341" s="163" t="s">
        <v>867</v>
      </c>
      <c r="C341" s="101">
        <v>21</v>
      </c>
      <c r="D341" s="102" t="s">
        <v>55</v>
      </c>
      <c r="E341" s="110"/>
      <c r="F341" s="110"/>
      <c r="G341" s="104">
        <f t="shared" ref="G341:G342" si="48">SUM(E341:F341)*C341</f>
        <v>0</v>
      </c>
    </row>
    <row r="342" spans="1:7" ht="25.5" x14ac:dyDescent="0.2">
      <c r="A342" s="111" t="s">
        <v>588</v>
      </c>
      <c r="B342" s="163" t="s">
        <v>866</v>
      </c>
      <c r="C342" s="101">
        <v>21</v>
      </c>
      <c r="D342" s="102" t="s">
        <v>55</v>
      </c>
      <c r="E342" s="110"/>
      <c r="F342" s="110"/>
      <c r="G342" s="104">
        <f t="shared" si="48"/>
        <v>0</v>
      </c>
    </row>
    <row r="343" spans="1:7" x14ac:dyDescent="0.2">
      <c r="A343" s="111" t="s">
        <v>590</v>
      </c>
      <c r="B343" s="163" t="s">
        <v>591</v>
      </c>
      <c r="C343" s="101">
        <v>21</v>
      </c>
      <c r="D343" s="102" t="s">
        <v>55</v>
      </c>
      <c r="E343" s="110"/>
      <c r="F343" s="110"/>
      <c r="G343" s="104">
        <f t="shared" ref="G343:G346" si="49">(E343+F343)*C343</f>
        <v>0</v>
      </c>
    </row>
    <row r="344" spans="1:7" x14ac:dyDescent="0.2">
      <c r="A344" s="111" t="s">
        <v>592</v>
      </c>
      <c r="B344" s="163" t="s">
        <v>593</v>
      </c>
      <c r="C344" s="101">
        <v>21</v>
      </c>
      <c r="D344" s="102" t="s">
        <v>55</v>
      </c>
      <c r="E344" s="110"/>
      <c r="F344" s="110"/>
      <c r="G344" s="104">
        <f t="shared" si="49"/>
        <v>0</v>
      </c>
    </row>
    <row r="345" spans="1:7" x14ac:dyDescent="0.2">
      <c r="A345" s="111" t="s">
        <v>594</v>
      </c>
      <c r="B345" s="163" t="s">
        <v>595</v>
      </c>
      <c r="C345" s="101">
        <v>21</v>
      </c>
      <c r="D345" s="102" t="s">
        <v>55</v>
      </c>
      <c r="E345" s="110"/>
      <c r="F345" s="110"/>
      <c r="G345" s="104">
        <f t="shared" si="49"/>
        <v>0</v>
      </c>
    </row>
    <row r="346" spans="1:7" x14ac:dyDescent="0.2">
      <c r="A346" s="111" t="s">
        <v>596</v>
      </c>
      <c r="B346" s="163" t="s">
        <v>597</v>
      </c>
      <c r="C346" s="101">
        <v>40</v>
      </c>
      <c r="D346" s="102" t="s">
        <v>69</v>
      </c>
      <c r="E346" s="110"/>
      <c r="F346" s="110"/>
      <c r="G346" s="104">
        <f t="shared" si="49"/>
        <v>0</v>
      </c>
    </row>
    <row r="347" spans="1:7" ht="32.25" customHeight="1" x14ac:dyDescent="0.2">
      <c r="A347" s="111" t="s">
        <v>598</v>
      </c>
      <c r="B347" s="106" t="s">
        <v>587</v>
      </c>
      <c r="C347" s="101">
        <v>45</v>
      </c>
      <c r="D347" s="102" t="s">
        <v>55</v>
      </c>
      <c r="E347" s="110"/>
      <c r="F347" s="110"/>
      <c r="G347" s="104">
        <f t="shared" ref="G347:G351" si="50">SUM(E347:F347)*C347</f>
        <v>0</v>
      </c>
    </row>
    <row r="348" spans="1:7" ht="32.25" customHeight="1" x14ac:dyDescent="0.2">
      <c r="A348" s="111" t="s">
        <v>599</v>
      </c>
      <c r="B348" s="106" t="s">
        <v>600</v>
      </c>
      <c r="C348" s="101">
        <v>7</v>
      </c>
      <c r="D348" s="102" t="s">
        <v>55</v>
      </c>
      <c r="E348" s="110"/>
      <c r="F348" s="110"/>
      <c r="G348" s="104">
        <f t="shared" si="50"/>
        <v>0</v>
      </c>
    </row>
    <row r="349" spans="1:7" ht="25.5" x14ac:dyDescent="0.2">
      <c r="A349" s="111" t="s">
        <v>601</v>
      </c>
      <c r="B349" s="106" t="s">
        <v>602</v>
      </c>
      <c r="C349" s="101">
        <v>11</v>
      </c>
      <c r="D349" s="102" t="s">
        <v>55</v>
      </c>
      <c r="E349" s="110"/>
      <c r="F349" s="110"/>
      <c r="G349" s="104">
        <f t="shared" si="50"/>
        <v>0</v>
      </c>
    </row>
    <row r="350" spans="1:7" ht="25.5" x14ac:dyDescent="0.2">
      <c r="A350" s="111" t="s">
        <v>603</v>
      </c>
      <c r="B350" s="106" t="s">
        <v>589</v>
      </c>
      <c r="C350" s="101">
        <v>17</v>
      </c>
      <c r="D350" s="102" t="s">
        <v>55</v>
      </c>
      <c r="E350" s="110"/>
      <c r="F350" s="110"/>
      <c r="G350" s="104">
        <f t="shared" si="50"/>
        <v>0</v>
      </c>
    </row>
    <row r="351" spans="1:7" ht="25.5" x14ac:dyDescent="0.2">
      <c r="A351" s="111" t="s">
        <v>604</v>
      </c>
      <c r="B351" s="106" t="s">
        <v>605</v>
      </c>
      <c r="C351" s="101">
        <v>1</v>
      </c>
      <c r="D351" s="102" t="s">
        <v>55</v>
      </c>
      <c r="E351" s="110"/>
      <c r="F351" s="110"/>
      <c r="G351" s="104">
        <f t="shared" si="50"/>
        <v>0</v>
      </c>
    </row>
    <row r="352" spans="1:7" x14ac:dyDescent="0.2">
      <c r="A352" s="111" t="s">
        <v>606</v>
      </c>
      <c r="B352" s="106" t="s">
        <v>607</v>
      </c>
      <c r="C352" s="101">
        <v>2</v>
      </c>
      <c r="D352" s="102" t="s">
        <v>55</v>
      </c>
      <c r="E352" s="110"/>
      <c r="F352" s="110"/>
      <c r="G352" s="104">
        <f t="shared" ref="G352:G353" si="51">SUM(E352:F352)*C352</f>
        <v>0</v>
      </c>
    </row>
    <row r="353" spans="1:7" x14ac:dyDescent="0.2">
      <c r="A353" s="111" t="s">
        <v>608</v>
      </c>
      <c r="B353" s="106" t="s">
        <v>911</v>
      </c>
      <c r="C353" s="101">
        <v>1</v>
      </c>
      <c r="D353" s="102" t="s">
        <v>55</v>
      </c>
      <c r="E353" s="110"/>
      <c r="F353" s="110"/>
      <c r="G353" s="104">
        <f t="shared" si="51"/>
        <v>0</v>
      </c>
    </row>
    <row r="354" spans="1:7" x14ac:dyDescent="0.2">
      <c r="A354" s="111" t="s">
        <v>609</v>
      </c>
      <c r="B354" s="106" t="s">
        <v>504</v>
      </c>
      <c r="C354" s="101"/>
      <c r="D354" s="102"/>
      <c r="E354" s="103"/>
      <c r="F354" s="103"/>
      <c r="G354" s="104"/>
    </row>
    <row r="355" spans="1:7" x14ac:dyDescent="0.2">
      <c r="A355" s="111" t="s">
        <v>610</v>
      </c>
      <c r="B355" s="106" t="s">
        <v>611</v>
      </c>
      <c r="C355" s="101">
        <v>8</v>
      </c>
      <c r="D355" s="102" t="s">
        <v>800</v>
      </c>
      <c r="E355" s="110"/>
      <c r="F355" s="110"/>
      <c r="G355" s="104">
        <f t="shared" ref="G355:G371" si="52">SUM(E355:F355)*C355</f>
        <v>0</v>
      </c>
    </row>
    <row r="356" spans="1:7" x14ac:dyDescent="0.2">
      <c r="A356" s="111" t="s">
        <v>612</v>
      </c>
      <c r="B356" s="106" t="s">
        <v>613</v>
      </c>
      <c r="C356" s="101">
        <v>9</v>
      </c>
      <c r="D356" s="102" t="s">
        <v>800</v>
      </c>
      <c r="E356" s="110"/>
      <c r="F356" s="110"/>
      <c r="G356" s="104">
        <f t="shared" si="52"/>
        <v>0</v>
      </c>
    </row>
    <row r="357" spans="1:7" x14ac:dyDescent="0.2">
      <c r="A357" s="111" t="s">
        <v>614</v>
      </c>
      <c r="B357" s="106" t="s">
        <v>615</v>
      </c>
      <c r="C357" s="101">
        <v>15</v>
      </c>
      <c r="D357" s="102" t="s">
        <v>800</v>
      </c>
      <c r="E357" s="110"/>
      <c r="F357" s="110"/>
      <c r="G357" s="104">
        <f t="shared" si="52"/>
        <v>0</v>
      </c>
    </row>
    <row r="358" spans="1:7" x14ac:dyDescent="0.2">
      <c r="A358" s="111" t="s">
        <v>616</v>
      </c>
      <c r="B358" s="106" t="s">
        <v>617</v>
      </c>
      <c r="C358" s="101">
        <v>1800</v>
      </c>
      <c r="D358" s="102" t="s">
        <v>69</v>
      </c>
      <c r="E358" s="110"/>
      <c r="F358" s="110"/>
      <c r="G358" s="104">
        <f t="shared" si="52"/>
        <v>0</v>
      </c>
    </row>
    <row r="359" spans="1:7" ht="75" customHeight="1" x14ac:dyDescent="0.2">
      <c r="A359" s="111" t="s">
        <v>618</v>
      </c>
      <c r="B359" s="106" t="s">
        <v>619</v>
      </c>
      <c r="C359" s="101">
        <v>1</v>
      </c>
      <c r="D359" s="102" t="s">
        <v>800</v>
      </c>
      <c r="E359" s="110"/>
      <c r="F359" s="110"/>
      <c r="G359" s="104">
        <f t="shared" si="52"/>
        <v>0</v>
      </c>
    </row>
    <row r="360" spans="1:7" ht="72" customHeight="1" x14ac:dyDescent="0.2">
      <c r="A360" s="111" t="s">
        <v>620</v>
      </c>
      <c r="B360" s="106" t="s">
        <v>621</v>
      </c>
      <c r="C360" s="101">
        <v>1</v>
      </c>
      <c r="D360" s="102" t="s">
        <v>800</v>
      </c>
      <c r="E360" s="110"/>
      <c r="F360" s="110"/>
      <c r="G360" s="104">
        <f t="shared" si="52"/>
        <v>0</v>
      </c>
    </row>
    <row r="361" spans="1:7" ht="25.5" x14ac:dyDescent="0.2">
      <c r="A361" s="111" t="s">
        <v>622</v>
      </c>
      <c r="B361" s="106" t="s">
        <v>623</v>
      </c>
      <c r="C361" s="101">
        <v>1</v>
      </c>
      <c r="D361" s="102" t="s">
        <v>55</v>
      </c>
      <c r="E361" s="110"/>
      <c r="F361" s="110"/>
      <c r="G361" s="104">
        <f t="shared" si="52"/>
        <v>0</v>
      </c>
    </row>
    <row r="362" spans="1:7" x14ac:dyDescent="0.2">
      <c r="A362" s="111" t="s">
        <v>624</v>
      </c>
      <c r="B362" s="106" t="s">
        <v>625</v>
      </c>
      <c r="C362" s="101">
        <v>5</v>
      </c>
      <c r="D362" s="102" t="s">
        <v>800</v>
      </c>
      <c r="E362" s="110"/>
      <c r="F362" s="110"/>
      <c r="G362" s="104">
        <f t="shared" si="52"/>
        <v>0</v>
      </c>
    </row>
    <row r="363" spans="1:7" x14ac:dyDescent="0.2">
      <c r="A363" s="111" t="s">
        <v>626</v>
      </c>
      <c r="B363" s="106" t="s">
        <v>627</v>
      </c>
      <c r="C363" s="101">
        <v>3</v>
      </c>
      <c r="D363" s="102" t="s">
        <v>800</v>
      </c>
      <c r="E363" s="110"/>
      <c r="F363" s="110"/>
      <c r="G363" s="104">
        <f t="shared" si="52"/>
        <v>0</v>
      </c>
    </row>
    <row r="364" spans="1:7" x14ac:dyDescent="0.2">
      <c r="A364" s="111" t="s">
        <v>628</v>
      </c>
      <c r="B364" s="106" t="s">
        <v>629</v>
      </c>
      <c r="C364" s="101">
        <v>11</v>
      </c>
      <c r="D364" s="102" t="s">
        <v>800</v>
      </c>
      <c r="E364" s="110"/>
      <c r="F364" s="110"/>
      <c r="G364" s="104">
        <f t="shared" si="52"/>
        <v>0</v>
      </c>
    </row>
    <row r="365" spans="1:7" x14ac:dyDescent="0.2">
      <c r="A365" s="111" t="s">
        <v>630</v>
      </c>
      <c r="B365" s="106" t="s">
        <v>631</v>
      </c>
      <c r="C365" s="101">
        <v>4</v>
      </c>
      <c r="D365" s="102" t="s">
        <v>800</v>
      </c>
      <c r="E365" s="110"/>
      <c r="F365" s="110"/>
      <c r="G365" s="104">
        <f t="shared" si="52"/>
        <v>0</v>
      </c>
    </row>
    <row r="366" spans="1:7" x14ac:dyDescent="0.2">
      <c r="A366" s="111" t="s">
        <v>632</v>
      </c>
      <c r="B366" s="106" t="s">
        <v>633</v>
      </c>
      <c r="C366" s="101">
        <v>30</v>
      </c>
      <c r="D366" s="102" t="s">
        <v>800</v>
      </c>
      <c r="E366" s="110"/>
      <c r="F366" s="110"/>
      <c r="G366" s="104">
        <f t="shared" si="52"/>
        <v>0</v>
      </c>
    </row>
    <row r="367" spans="1:7" x14ac:dyDescent="0.2">
      <c r="A367" s="111" t="s">
        <v>634</v>
      </c>
      <c r="B367" s="106" t="s">
        <v>635</v>
      </c>
      <c r="C367" s="101">
        <v>60</v>
      </c>
      <c r="D367" s="102" t="s">
        <v>800</v>
      </c>
      <c r="E367" s="110"/>
      <c r="F367" s="110"/>
      <c r="G367" s="104">
        <f t="shared" si="52"/>
        <v>0</v>
      </c>
    </row>
    <row r="368" spans="1:7" x14ac:dyDescent="0.2">
      <c r="A368" s="111" t="s">
        <v>636</v>
      </c>
      <c r="B368" s="106" t="s">
        <v>825</v>
      </c>
      <c r="C368" s="101">
        <v>1</v>
      </c>
      <c r="D368" s="102" t="s">
        <v>800</v>
      </c>
      <c r="E368" s="110"/>
      <c r="F368" s="110"/>
      <c r="G368" s="104">
        <f t="shared" si="52"/>
        <v>0</v>
      </c>
    </row>
    <row r="369" spans="1:7" ht="25.5" x14ac:dyDescent="0.2">
      <c r="A369" s="111" t="s">
        <v>637</v>
      </c>
      <c r="B369" s="106" t="s">
        <v>638</v>
      </c>
      <c r="C369" s="101">
        <v>6</v>
      </c>
      <c r="D369" s="102" t="s">
        <v>800</v>
      </c>
      <c r="E369" s="110"/>
      <c r="F369" s="110"/>
      <c r="G369" s="104">
        <f t="shared" si="52"/>
        <v>0</v>
      </c>
    </row>
    <row r="370" spans="1:7" ht="25.5" x14ac:dyDescent="0.2">
      <c r="A370" s="111" t="s">
        <v>639</v>
      </c>
      <c r="B370" s="106" t="s">
        <v>640</v>
      </c>
      <c r="C370" s="101">
        <v>4</v>
      </c>
      <c r="D370" s="102" t="s">
        <v>111</v>
      </c>
      <c r="E370" s="110"/>
      <c r="F370" s="110"/>
      <c r="G370" s="104">
        <f t="shared" si="52"/>
        <v>0</v>
      </c>
    </row>
    <row r="371" spans="1:7" x14ac:dyDescent="0.2">
      <c r="A371" s="111" t="s">
        <v>641</v>
      </c>
      <c r="B371" s="106" t="s">
        <v>642</v>
      </c>
      <c r="C371" s="101">
        <v>60</v>
      </c>
      <c r="D371" s="102" t="s">
        <v>800</v>
      </c>
      <c r="E371" s="110"/>
      <c r="F371" s="110"/>
      <c r="G371" s="104">
        <f t="shared" si="52"/>
        <v>0</v>
      </c>
    </row>
    <row r="372" spans="1:7" x14ac:dyDescent="0.2">
      <c r="A372" s="99">
        <v>5</v>
      </c>
      <c r="B372" s="100" t="s">
        <v>826</v>
      </c>
      <c r="C372" s="101"/>
      <c r="D372" s="102"/>
      <c r="E372" s="103"/>
      <c r="F372" s="103"/>
      <c r="G372" s="104"/>
    </row>
    <row r="373" spans="1:7" x14ac:dyDescent="0.2">
      <c r="A373" s="111" t="s">
        <v>29</v>
      </c>
      <c r="B373" s="106" t="s">
        <v>643</v>
      </c>
      <c r="C373" s="101">
        <v>2</v>
      </c>
      <c r="D373" s="102" t="s">
        <v>800</v>
      </c>
      <c r="E373" s="110"/>
      <c r="F373" s="110"/>
      <c r="G373" s="104">
        <f>SUM(E373:F373)*C373</f>
        <v>0</v>
      </c>
    </row>
    <row r="374" spans="1:7" x14ac:dyDescent="0.2">
      <c r="A374" s="111" t="s">
        <v>31</v>
      </c>
      <c r="B374" s="106" t="s">
        <v>644</v>
      </c>
      <c r="C374" s="101">
        <v>1</v>
      </c>
      <c r="D374" s="102" t="s">
        <v>55</v>
      </c>
      <c r="E374" s="110"/>
      <c r="F374" s="110"/>
      <c r="G374" s="104">
        <f t="shared" ref="G374:G387" si="53">SUM(E374:F374)*C374</f>
        <v>0</v>
      </c>
    </row>
    <row r="375" spans="1:7" x14ac:dyDescent="0.2">
      <c r="A375" s="111" t="s">
        <v>33</v>
      </c>
      <c r="B375" s="106" t="s">
        <v>629</v>
      </c>
      <c r="C375" s="101">
        <v>2</v>
      </c>
      <c r="D375" s="102" t="s">
        <v>800</v>
      </c>
      <c r="E375" s="110"/>
      <c r="F375" s="110"/>
      <c r="G375" s="104">
        <f t="shared" si="53"/>
        <v>0</v>
      </c>
    </row>
    <row r="376" spans="1:7" x14ac:dyDescent="0.2">
      <c r="A376" s="111" t="s">
        <v>35</v>
      </c>
      <c r="B376" s="106" t="s">
        <v>645</v>
      </c>
      <c r="C376" s="101">
        <v>40</v>
      </c>
      <c r="D376" s="102" t="s">
        <v>800</v>
      </c>
      <c r="E376" s="110"/>
      <c r="F376" s="110"/>
      <c r="G376" s="104">
        <f t="shared" si="53"/>
        <v>0</v>
      </c>
    </row>
    <row r="377" spans="1:7" x14ac:dyDescent="0.2">
      <c r="A377" s="111" t="s">
        <v>646</v>
      </c>
      <c r="B377" s="106" t="s">
        <v>647</v>
      </c>
      <c r="C377" s="101">
        <v>10</v>
      </c>
      <c r="D377" s="102" t="s">
        <v>800</v>
      </c>
      <c r="E377" s="110"/>
      <c r="F377" s="110"/>
      <c r="G377" s="104">
        <f t="shared" si="53"/>
        <v>0</v>
      </c>
    </row>
    <row r="378" spans="1:7" x14ac:dyDescent="0.2">
      <c r="A378" s="111" t="s">
        <v>648</v>
      </c>
      <c r="B378" s="106" t="s">
        <v>649</v>
      </c>
      <c r="C378" s="101">
        <v>1200</v>
      </c>
      <c r="D378" s="102" t="s">
        <v>69</v>
      </c>
      <c r="E378" s="110"/>
      <c r="F378" s="110"/>
      <c r="G378" s="104">
        <f t="shared" si="53"/>
        <v>0</v>
      </c>
    </row>
    <row r="379" spans="1:7" x14ac:dyDescent="0.2">
      <c r="A379" s="111" t="s">
        <v>650</v>
      </c>
      <c r="B379" s="106" t="s">
        <v>651</v>
      </c>
      <c r="C379" s="101">
        <v>40</v>
      </c>
      <c r="D379" s="102" t="s">
        <v>800</v>
      </c>
      <c r="E379" s="110"/>
      <c r="F379" s="110"/>
      <c r="G379" s="104">
        <f t="shared" si="53"/>
        <v>0</v>
      </c>
    </row>
    <row r="380" spans="1:7" x14ac:dyDescent="0.2">
      <c r="A380" s="111" t="s">
        <v>652</v>
      </c>
      <c r="B380" s="106" t="s">
        <v>653</v>
      </c>
      <c r="C380" s="101">
        <v>30</v>
      </c>
      <c r="D380" s="102" t="s">
        <v>69</v>
      </c>
      <c r="E380" s="110"/>
      <c r="F380" s="110"/>
      <c r="G380" s="104">
        <f t="shared" si="53"/>
        <v>0</v>
      </c>
    </row>
    <row r="381" spans="1:7" x14ac:dyDescent="0.2">
      <c r="A381" s="111" t="s">
        <v>654</v>
      </c>
      <c r="B381" s="106" t="s">
        <v>655</v>
      </c>
      <c r="C381" s="101">
        <v>4</v>
      </c>
      <c r="D381" s="102" t="s">
        <v>55</v>
      </c>
      <c r="E381" s="110"/>
      <c r="F381" s="110"/>
      <c r="G381" s="104">
        <f t="shared" si="53"/>
        <v>0</v>
      </c>
    </row>
    <row r="382" spans="1:7" x14ac:dyDescent="0.2">
      <c r="A382" s="111" t="s">
        <v>656</v>
      </c>
      <c r="B382" s="106" t="s">
        <v>657</v>
      </c>
      <c r="C382" s="101">
        <v>2</v>
      </c>
      <c r="D382" s="102" t="s">
        <v>800</v>
      </c>
      <c r="E382" s="110"/>
      <c r="F382" s="110"/>
      <c r="G382" s="104">
        <f t="shared" si="53"/>
        <v>0</v>
      </c>
    </row>
    <row r="383" spans="1:7" x14ac:dyDescent="0.2">
      <c r="A383" s="111" t="s">
        <v>658</v>
      </c>
      <c r="B383" s="106" t="s">
        <v>659</v>
      </c>
      <c r="C383" s="101">
        <v>2</v>
      </c>
      <c r="D383" s="102" t="s">
        <v>800</v>
      </c>
      <c r="E383" s="110"/>
      <c r="F383" s="110"/>
      <c r="G383" s="104">
        <f t="shared" si="53"/>
        <v>0</v>
      </c>
    </row>
    <row r="384" spans="1:7" x14ac:dyDescent="0.2">
      <c r="A384" s="111" t="s">
        <v>660</v>
      </c>
      <c r="B384" s="106" t="s">
        <v>661</v>
      </c>
      <c r="C384" s="101">
        <v>20</v>
      </c>
      <c r="D384" s="102" t="s">
        <v>800</v>
      </c>
      <c r="E384" s="110"/>
      <c r="F384" s="110"/>
      <c r="G384" s="104">
        <f t="shared" si="53"/>
        <v>0</v>
      </c>
    </row>
    <row r="385" spans="1:7" ht="25.5" x14ac:dyDescent="0.2">
      <c r="A385" s="111" t="s">
        <v>662</v>
      </c>
      <c r="B385" s="106" t="s">
        <v>663</v>
      </c>
      <c r="C385" s="101">
        <v>10</v>
      </c>
      <c r="D385" s="102" t="s">
        <v>69</v>
      </c>
      <c r="E385" s="110"/>
      <c r="F385" s="110"/>
      <c r="G385" s="104">
        <f t="shared" si="53"/>
        <v>0</v>
      </c>
    </row>
    <row r="386" spans="1:7" ht="38.25" x14ac:dyDescent="0.2">
      <c r="A386" s="111" t="s">
        <v>664</v>
      </c>
      <c r="B386" s="106" t="s">
        <v>665</v>
      </c>
      <c r="C386" s="101">
        <v>2</v>
      </c>
      <c r="D386" s="102" t="s">
        <v>800</v>
      </c>
      <c r="E386" s="110"/>
      <c r="F386" s="110"/>
      <c r="G386" s="104">
        <f t="shared" si="53"/>
        <v>0</v>
      </c>
    </row>
    <row r="387" spans="1:7" x14ac:dyDescent="0.2">
      <c r="A387" s="111" t="s">
        <v>666</v>
      </c>
      <c r="B387" s="106" t="s">
        <v>651</v>
      </c>
      <c r="C387" s="101">
        <v>40</v>
      </c>
      <c r="D387" s="102" t="s">
        <v>800</v>
      </c>
      <c r="E387" s="110"/>
      <c r="F387" s="110"/>
      <c r="G387" s="104">
        <f t="shared" si="53"/>
        <v>0</v>
      </c>
    </row>
    <row r="388" spans="1:7" x14ac:dyDescent="0.2">
      <c r="A388" s="99">
        <v>6</v>
      </c>
      <c r="B388" s="100" t="s">
        <v>827</v>
      </c>
      <c r="C388" s="101"/>
      <c r="D388" s="102"/>
      <c r="E388" s="103"/>
      <c r="F388" s="103"/>
      <c r="G388" s="104"/>
    </row>
    <row r="389" spans="1:7" ht="63.75" x14ac:dyDescent="0.2">
      <c r="A389" s="111" t="s">
        <v>72</v>
      </c>
      <c r="B389" s="106" t="s">
        <v>833</v>
      </c>
      <c r="C389" s="101">
        <v>1</v>
      </c>
      <c r="D389" s="102" t="s">
        <v>55</v>
      </c>
      <c r="E389" s="110"/>
      <c r="F389" s="110"/>
      <c r="G389" s="104">
        <f>SUM(E389,F389)*C389</f>
        <v>0</v>
      </c>
    </row>
    <row r="390" spans="1:7" x14ac:dyDescent="0.2">
      <c r="A390" s="111" t="s">
        <v>213</v>
      </c>
      <c r="B390" s="106" t="s">
        <v>667</v>
      </c>
      <c r="C390" s="101">
        <v>1</v>
      </c>
      <c r="D390" s="102" t="s">
        <v>55</v>
      </c>
      <c r="E390" s="110"/>
      <c r="F390" s="110"/>
      <c r="G390" s="104">
        <f t="shared" ref="G390:G392" si="54">SUM(E390:F390)*C390</f>
        <v>0</v>
      </c>
    </row>
    <row r="391" spans="1:7" ht="18" customHeight="1" x14ac:dyDescent="0.2">
      <c r="A391" s="111" t="s">
        <v>215</v>
      </c>
      <c r="B391" s="106" t="s">
        <v>834</v>
      </c>
      <c r="C391" s="101">
        <v>1</v>
      </c>
      <c r="D391" s="102" t="s">
        <v>55</v>
      </c>
      <c r="E391" s="110"/>
      <c r="F391" s="110"/>
      <c r="G391" s="104">
        <f t="shared" si="54"/>
        <v>0</v>
      </c>
    </row>
    <row r="392" spans="1:7" ht="25.5" x14ac:dyDescent="0.2">
      <c r="A392" s="111" t="s">
        <v>217</v>
      </c>
      <c r="B392" s="106" t="s">
        <v>668</v>
      </c>
      <c r="C392" s="101">
        <v>1</v>
      </c>
      <c r="D392" s="102" t="s">
        <v>55</v>
      </c>
      <c r="E392" s="110"/>
      <c r="F392" s="110"/>
      <c r="G392" s="104">
        <f t="shared" si="54"/>
        <v>0</v>
      </c>
    </row>
    <row r="393" spans="1:7" x14ac:dyDescent="0.2">
      <c r="A393" s="99">
        <v>7</v>
      </c>
      <c r="B393" s="100" t="s">
        <v>828</v>
      </c>
      <c r="C393" s="101"/>
      <c r="D393" s="102"/>
      <c r="E393" s="103"/>
      <c r="F393" s="103"/>
      <c r="G393" s="104"/>
    </row>
    <row r="394" spans="1:7" ht="25.5" x14ac:dyDescent="0.2">
      <c r="A394" s="111" t="s">
        <v>73</v>
      </c>
      <c r="B394" s="106" t="s">
        <v>669</v>
      </c>
      <c r="C394" s="101">
        <v>1</v>
      </c>
      <c r="D394" s="102" t="s">
        <v>800</v>
      </c>
      <c r="E394" s="110"/>
      <c r="F394" s="110"/>
      <c r="G394" s="104">
        <f t="shared" ref="G394:G401" si="55">SUM(E394:F394)*C394</f>
        <v>0</v>
      </c>
    </row>
    <row r="395" spans="1:7" x14ac:dyDescent="0.2">
      <c r="A395" s="111" t="s">
        <v>74</v>
      </c>
      <c r="B395" s="106" t="s">
        <v>670</v>
      </c>
      <c r="C395" s="101">
        <v>30</v>
      </c>
      <c r="D395" s="102" t="s">
        <v>69</v>
      </c>
      <c r="E395" s="110"/>
      <c r="F395" s="110"/>
      <c r="G395" s="104">
        <f t="shared" si="55"/>
        <v>0</v>
      </c>
    </row>
    <row r="396" spans="1:7" x14ac:dyDescent="0.2">
      <c r="A396" s="111" t="s">
        <v>75</v>
      </c>
      <c r="B396" s="106" t="s">
        <v>671</v>
      </c>
      <c r="C396" s="101">
        <v>40</v>
      </c>
      <c r="D396" s="102" t="s">
        <v>69</v>
      </c>
      <c r="E396" s="110"/>
      <c r="F396" s="110"/>
      <c r="G396" s="104">
        <f t="shared" si="55"/>
        <v>0</v>
      </c>
    </row>
    <row r="397" spans="1:7" x14ac:dyDescent="0.2">
      <c r="A397" s="111" t="s">
        <v>224</v>
      </c>
      <c r="B397" s="106" t="s">
        <v>672</v>
      </c>
      <c r="C397" s="101">
        <v>40</v>
      </c>
      <c r="D397" s="102" t="s">
        <v>69</v>
      </c>
      <c r="E397" s="110"/>
      <c r="F397" s="110"/>
      <c r="G397" s="104">
        <f t="shared" si="55"/>
        <v>0</v>
      </c>
    </row>
    <row r="398" spans="1:7" ht="25.5" x14ac:dyDescent="0.2">
      <c r="A398" s="111" t="s">
        <v>226</v>
      </c>
      <c r="B398" s="106" t="s">
        <v>142</v>
      </c>
      <c r="C398" s="101">
        <v>150</v>
      </c>
      <c r="D398" s="102" t="s">
        <v>69</v>
      </c>
      <c r="E398" s="110"/>
      <c r="F398" s="110"/>
      <c r="G398" s="104">
        <f t="shared" si="55"/>
        <v>0</v>
      </c>
    </row>
    <row r="399" spans="1:7" ht="83.25" customHeight="1" x14ac:dyDescent="0.2">
      <c r="A399" s="111" t="s">
        <v>228</v>
      </c>
      <c r="B399" s="106" t="s">
        <v>903</v>
      </c>
      <c r="C399" s="101">
        <v>1</v>
      </c>
      <c r="D399" s="102" t="s">
        <v>55</v>
      </c>
      <c r="E399" s="110"/>
      <c r="F399" s="110"/>
      <c r="G399" s="104">
        <f t="shared" si="55"/>
        <v>0</v>
      </c>
    </row>
    <row r="400" spans="1:7" s="79" customFormat="1" ht="85.5" customHeight="1" x14ac:dyDescent="0.2">
      <c r="A400" s="111" t="s">
        <v>230</v>
      </c>
      <c r="B400" s="106" t="s">
        <v>904</v>
      </c>
      <c r="C400" s="101">
        <v>1</v>
      </c>
      <c r="D400" s="102" t="s">
        <v>55</v>
      </c>
      <c r="E400" s="110"/>
      <c r="F400" s="110"/>
      <c r="G400" s="104">
        <f t="shared" si="55"/>
        <v>0</v>
      </c>
    </row>
    <row r="401" spans="1:7" s="79" customFormat="1" ht="25.5" x14ac:dyDescent="0.2">
      <c r="A401" s="111" t="s">
        <v>232</v>
      </c>
      <c r="B401" s="106" t="s">
        <v>673</v>
      </c>
      <c r="C401" s="101">
        <v>70</v>
      </c>
      <c r="D401" s="102" t="s">
        <v>69</v>
      </c>
      <c r="E401" s="110"/>
      <c r="F401" s="110"/>
      <c r="G401" s="104">
        <f t="shared" si="55"/>
        <v>0</v>
      </c>
    </row>
    <row r="402" spans="1:7" s="79" customFormat="1" x14ac:dyDescent="0.2">
      <c r="A402" s="99">
        <v>8</v>
      </c>
      <c r="B402" s="100" t="s">
        <v>829</v>
      </c>
      <c r="C402" s="101"/>
      <c r="D402" s="102"/>
      <c r="E402" s="103"/>
      <c r="F402" s="103"/>
      <c r="G402" s="104"/>
    </row>
    <row r="403" spans="1:7" s="79" customFormat="1" x14ac:dyDescent="0.2">
      <c r="A403" s="111" t="s">
        <v>76</v>
      </c>
      <c r="B403" s="106" t="s">
        <v>674</v>
      </c>
      <c r="C403" s="101">
        <v>1</v>
      </c>
      <c r="D403" s="102" t="s">
        <v>800</v>
      </c>
      <c r="E403" s="110"/>
      <c r="F403" s="110"/>
      <c r="G403" s="104">
        <f t="shared" ref="G403:G409" si="56">SUM(E403:F403)*C403</f>
        <v>0</v>
      </c>
    </row>
    <row r="404" spans="1:7" s="79" customFormat="1" x14ac:dyDescent="0.2">
      <c r="A404" s="111" t="s">
        <v>77</v>
      </c>
      <c r="B404" s="106" t="s">
        <v>675</v>
      </c>
      <c r="C404" s="101">
        <v>2</v>
      </c>
      <c r="D404" s="102" t="s">
        <v>800</v>
      </c>
      <c r="E404" s="110"/>
      <c r="F404" s="110"/>
      <c r="G404" s="104">
        <f t="shared" si="56"/>
        <v>0</v>
      </c>
    </row>
    <row r="405" spans="1:7" s="79" customFormat="1" x14ac:dyDescent="0.2">
      <c r="A405" s="111" t="s">
        <v>78</v>
      </c>
      <c r="B405" s="106" t="s">
        <v>676</v>
      </c>
      <c r="C405" s="101">
        <v>500</v>
      </c>
      <c r="D405" s="102" t="s">
        <v>69</v>
      </c>
      <c r="E405" s="110"/>
      <c r="F405" s="110"/>
      <c r="G405" s="104">
        <f t="shared" si="56"/>
        <v>0</v>
      </c>
    </row>
    <row r="406" spans="1:7" ht="21.75" customHeight="1" x14ac:dyDescent="0.2">
      <c r="A406" s="111" t="s">
        <v>79</v>
      </c>
      <c r="B406" s="106" t="s">
        <v>677</v>
      </c>
      <c r="C406" s="101">
        <v>1</v>
      </c>
      <c r="D406" s="102" t="s">
        <v>800</v>
      </c>
      <c r="E406" s="110"/>
      <c r="F406" s="110"/>
      <c r="G406" s="104">
        <f t="shared" si="56"/>
        <v>0</v>
      </c>
    </row>
    <row r="407" spans="1:7" s="79" customFormat="1" x14ac:dyDescent="0.2">
      <c r="A407" s="111" t="s">
        <v>80</v>
      </c>
      <c r="B407" s="106" t="s">
        <v>678</v>
      </c>
      <c r="C407" s="101">
        <v>17</v>
      </c>
      <c r="D407" s="102" t="s">
        <v>800</v>
      </c>
      <c r="E407" s="110"/>
      <c r="F407" s="110"/>
      <c r="G407" s="104">
        <f t="shared" si="56"/>
        <v>0</v>
      </c>
    </row>
    <row r="408" spans="1:7" s="79" customFormat="1" ht="25.5" x14ac:dyDescent="0.2">
      <c r="A408" s="111" t="s">
        <v>679</v>
      </c>
      <c r="B408" s="106" t="s">
        <v>680</v>
      </c>
      <c r="C408" s="101">
        <v>1</v>
      </c>
      <c r="D408" s="102" t="s">
        <v>800</v>
      </c>
      <c r="E408" s="110"/>
      <c r="F408" s="110"/>
      <c r="G408" s="104">
        <f t="shared" si="56"/>
        <v>0</v>
      </c>
    </row>
    <row r="409" spans="1:7" s="79" customFormat="1" x14ac:dyDescent="0.2">
      <c r="A409" s="111" t="s">
        <v>681</v>
      </c>
      <c r="B409" s="106" t="s">
        <v>682</v>
      </c>
      <c r="C409" s="101">
        <v>17</v>
      </c>
      <c r="D409" s="102" t="s">
        <v>800</v>
      </c>
      <c r="E409" s="110"/>
      <c r="F409" s="110"/>
      <c r="G409" s="104">
        <f t="shared" si="56"/>
        <v>0</v>
      </c>
    </row>
    <row r="410" spans="1:7" s="79" customFormat="1" x14ac:dyDescent="0.2">
      <c r="A410" s="99">
        <v>9</v>
      </c>
      <c r="B410" s="100" t="s">
        <v>683</v>
      </c>
      <c r="C410" s="101"/>
      <c r="D410" s="102"/>
      <c r="E410" s="103"/>
      <c r="F410" s="103"/>
      <c r="G410" s="104"/>
    </row>
    <row r="411" spans="1:7" s="79" customFormat="1" x14ac:dyDescent="0.2">
      <c r="A411" s="111" t="s">
        <v>81</v>
      </c>
      <c r="B411" s="106" t="s">
        <v>684</v>
      </c>
      <c r="C411" s="101">
        <v>13</v>
      </c>
      <c r="D411" s="102" t="s">
        <v>800</v>
      </c>
      <c r="E411" s="110"/>
      <c r="F411" s="110"/>
      <c r="G411" s="104">
        <f t="shared" ref="G411:G420" si="57">SUM(E411:F411)*C411</f>
        <v>0</v>
      </c>
    </row>
    <row r="412" spans="1:7" s="79" customFormat="1" x14ac:dyDescent="0.2">
      <c r="A412" s="111" t="s">
        <v>82</v>
      </c>
      <c r="B412" s="106" t="s">
        <v>685</v>
      </c>
      <c r="C412" s="101">
        <v>10</v>
      </c>
      <c r="D412" s="102" t="s">
        <v>800</v>
      </c>
      <c r="E412" s="110"/>
      <c r="F412" s="110"/>
      <c r="G412" s="104">
        <f t="shared" si="57"/>
        <v>0</v>
      </c>
    </row>
    <row r="413" spans="1:7" s="79" customFormat="1" x14ac:dyDescent="0.2">
      <c r="A413" s="111" t="s">
        <v>83</v>
      </c>
      <c r="B413" s="106" t="s">
        <v>686</v>
      </c>
      <c r="C413" s="101">
        <v>18</v>
      </c>
      <c r="D413" s="102" t="s">
        <v>800</v>
      </c>
      <c r="E413" s="110"/>
      <c r="F413" s="110"/>
      <c r="G413" s="104">
        <f t="shared" si="57"/>
        <v>0</v>
      </c>
    </row>
    <row r="414" spans="1:7" s="79" customFormat="1" x14ac:dyDescent="0.2">
      <c r="A414" s="111" t="s">
        <v>84</v>
      </c>
      <c r="B414" s="106" t="s">
        <v>687</v>
      </c>
      <c r="C414" s="101">
        <v>3</v>
      </c>
      <c r="D414" s="102" t="s">
        <v>800</v>
      </c>
      <c r="E414" s="110"/>
      <c r="F414" s="110"/>
      <c r="G414" s="104">
        <f t="shared" si="57"/>
        <v>0</v>
      </c>
    </row>
    <row r="415" spans="1:7" s="79" customFormat="1" x14ac:dyDescent="0.2">
      <c r="A415" s="111" t="s">
        <v>251</v>
      </c>
      <c r="B415" s="106" t="s">
        <v>688</v>
      </c>
      <c r="C415" s="101">
        <v>6</v>
      </c>
      <c r="D415" s="102" t="s">
        <v>800</v>
      </c>
      <c r="E415" s="110"/>
      <c r="F415" s="110"/>
      <c r="G415" s="104">
        <f t="shared" si="57"/>
        <v>0</v>
      </c>
    </row>
    <row r="416" spans="1:7" s="79" customFormat="1" x14ac:dyDescent="0.2">
      <c r="A416" s="111" t="s">
        <v>253</v>
      </c>
      <c r="B416" s="106" t="s">
        <v>689</v>
      </c>
      <c r="C416" s="101">
        <v>12</v>
      </c>
      <c r="D416" s="102" t="s">
        <v>55</v>
      </c>
      <c r="E416" s="110"/>
      <c r="F416" s="110"/>
      <c r="G416" s="104">
        <f t="shared" si="57"/>
        <v>0</v>
      </c>
    </row>
    <row r="417" spans="1:7" x14ac:dyDescent="0.2">
      <c r="A417" s="111" t="s">
        <v>255</v>
      </c>
      <c r="B417" s="106" t="s">
        <v>690</v>
      </c>
      <c r="C417" s="101">
        <v>4</v>
      </c>
      <c r="D417" s="102" t="s">
        <v>55</v>
      </c>
      <c r="E417" s="110"/>
      <c r="F417" s="110"/>
      <c r="G417" s="104">
        <f t="shared" si="57"/>
        <v>0</v>
      </c>
    </row>
    <row r="418" spans="1:7" x14ac:dyDescent="0.2">
      <c r="A418" s="111" t="s">
        <v>257</v>
      </c>
      <c r="B418" s="106" t="s">
        <v>691</v>
      </c>
      <c r="C418" s="101">
        <v>16</v>
      </c>
      <c r="D418" s="102" t="s">
        <v>800</v>
      </c>
      <c r="E418" s="110"/>
      <c r="F418" s="110"/>
      <c r="G418" s="104">
        <f t="shared" si="57"/>
        <v>0</v>
      </c>
    </row>
    <row r="419" spans="1:7" ht="41.25" customHeight="1" x14ac:dyDescent="0.2">
      <c r="A419" s="111" t="s">
        <v>259</v>
      </c>
      <c r="B419" s="106" t="s">
        <v>842</v>
      </c>
      <c r="C419" s="101">
        <v>1</v>
      </c>
      <c r="D419" s="102" t="s">
        <v>55</v>
      </c>
      <c r="E419" s="110"/>
      <c r="F419" s="110"/>
      <c r="G419" s="104">
        <f t="shared" si="57"/>
        <v>0</v>
      </c>
    </row>
    <row r="420" spans="1:7" ht="47.25" customHeight="1" x14ac:dyDescent="0.2">
      <c r="A420" s="111" t="s">
        <v>261</v>
      </c>
      <c r="B420" s="106" t="s">
        <v>692</v>
      </c>
      <c r="C420" s="101">
        <v>2</v>
      </c>
      <c r="D420" s="102" t="s">
        <v>55</v>
      </c>
      <c r="E420" s="110"/>
      <c r="F420" s="110"/>
      <c r="G420" s="104">
        <f t="shared" si="57"/>
        <v>0</v>
      </c>
    </row>
    <row r="421" spans="1:7" x14ac:dyDescent="0.2">
      <c r="A421" s="99">
        <v>10</v>
      </c>
      <c r="B421" s="100" t="s">
        <v>830</v>
      </c>
      <c r="C421" s="101"/>
      <c r="D421" s="102"/>
      <c r="E421" s="103"/>
      <c r="F421" s="103"/>
      <c r="G421" s="104"/>
    </row>
    <row r="422" spans="1:7" x14ac:dyDescent="0.2">
      <c r="A422" s="111" t="s">
        <v>85</v>
      </c>
      <c r="B422" s="106" t="s">
        <v>693</v>
      </c>
      <c r="C422" s="101">
        <v>5</v>
      </c>
      <c r="D422" s="102" t="s">
        <v>55</v>
      </c>
      <c r="E422" s="110"/>
      <c r="F422" s="110"/>
      <c r="G422" s="104">
        <f t="shared" ref="G422:G427" si="58">SUM(E422:F422)*C422</f>
        <v>0</v>
      </c>
    </row>
    <row r="423" spans="1:7" s="15" customFormat="1" ht="12.75" x14ac:dyDescent="0.2">
      <c r="A423" s="111" t="s">
        <v>86</v>
      </c>
      <c r="B423" s="106" t="s">
        <v>694</v>
      </c>
      <c r="C423" s="101">
        <v>5</v>
      </c>
      <c r="D423" s="102" t="s">
        <v>55</v>
      </c>
      <c r="E423" s="110"/>
      <c r="F423" s="110"/>
      <c r="G423" s="104">
        <f t="shared" si="58"/>
        <v>0</v>
      </c>
    </row>
    <row r="424" spans="1:7" s="15" customFormat="1" ht="51" x14ac:dyDescent="0.2">
      <c r="A424" s="111" t="s">
        <v>87</v>
      </c>
      <c r="B424" s="106" t="s">
        <v>695</v>
      </c>
      <c r="C424" s="101">
        <v>1</v>
      </c>
      <c r="D424" s="102" t="s">
        <v>55</v>
      </c>
      <c r="E424" s="110"/>
      <c r="F424" s="110"/>
      <c r="G424" s="104">
        <f t="shared" si="58"/>
        <v>0</v>
      </c>
    </row>
    <row r="425" spans="1:7" ht="38.25" x14ac:dyDescent="0.2">
      <c r="A425" s="111" t="s">
        <v>88</v>
      </c>
      <c r="B425" s="106" t="s">
        <v>696</v>
      </c>
      <c r="C425" s="101">
        <v>5</v>
      </c>
      <c r="D425" s="102" t="s">
        <v>55</v>
      </c>
      <c r="E425" s="110"/>
      <c r="F425" s="110"/>
      <c r="G425" s="104">
        <f>SUM(E425:F425)*C425</f>
        <v>0</v>
      </c>
    </row>
    <row r="426" spans="1:7" ht="25.5" x14ac:dyDescent="0.2">
      <c r="A426" s="111" t="s">
        <v>697</v>
      </c>
      <c r="B426" s="106" t="s">
        <v>698</v>
      </c>
      <c r="C426" s="101">
        <v>5</v>
      </c>
      <c r="D426" s="102" t="s">
        <v>55</v>
      </c>
      <c r="E426" s="110"/>
      <c r="F426" s="110"/>
      <c r="G426" s="104">
        <f t="shared" si="58"/>
        <v>0</v>
      </c>
    </row>
    <row r="427" spans="1:7" ht="38.25" x14ac:dyDescent="0.2">
      <c r="A427" s="111" t="s">
        <v>699</v>
      </c>
      <c r="B427" s="106" t="s">
        <v>700</v>
      </c>
      <c r="C427" s="101">
        <v>400</v>
      </c>
      <c r="D427" s="102" t="s">
        <v>69</v>
      </c>
      <c r="E427" s="110"/>
      <c r="F427" s="110"/>
      <c r="G427" s="104">
        <f t="shared" si="58"/>
        <v>0</v>
      </c>
    </row>
    <row r="428" spans="1:7" x14ac:dyDescent="0.2">
      <c r="A428" s="111" t="s">
        <v>701</v>
      </c>
      <c r="B428" s="106" t="s">
        <v>702</v>
      </c>
      <c r="C428" s="101">
        <v>40</v>
      </c>
      <c r="D428" s="102" t="s">
        <v>69</v>
      </c>
      <c r="E428" s="110"/>
      <c r="F428" s="110"/>
      <c r="G428" s="104">
        <f t="shared" ref="G428" si="59">SUM(E428:F428)*C428</f>
        <v>0</v>
      </c>
    </row>
    <row r="429" spans="1:7" x14ac:dyDescent="0.2">
      <c r="A429" s="99">
        <v>11</v>
      </c>
      <c r="B429" s="100" t="s">
        <v>703</v>
      </c>
      <c r="C429" s="101"/>
      <c r="D429" s="102"/>
      <c r="E429" s="103"/>
      <c r="F429" s="103"/>
      <c r="G429" s="104"/>
    </row>
    <row r="430" spans="1:7" ht="25.5" x14ac:dyDescent="0.2">
      <c r="A430" s="111" t="s">
        <v>112</v>
      </c>
      <c r="B430" s="106" t="s">
        <v>704</v>
      </c>
      <c r="C430" s="101">
        <v>165</v>
      </c>
      <c r="D430" s="102" t="s">
        <v>800</v>
      </c>
      <c r="E430" s="110"/>
      <c r="F430" s="110"/>
      <c r="G430" s="104">
        <f t="shared" ref="G430:G463" si="60">SUM(E430:F430)*C430</f>
        <v>0</v>
      </c>
    </row>
    <row r="431" spans="1:7" ht="25.5" x14ac:dyDescent="0.2">
      <c r="A431" s="111" t="s">
        <v>113</v>
      </c>
      <c r="B431" s="106" t="s">
        <v>843</v>
      </c>
      <c r="C431" s="101">
        <v>190</v>
      </c>
      <c r="D431" s="102" t="s">
        <v>69</v>
      </c>
      <c r="E431" s="110"/>
      <c r="F431" s="110"/>
      <c r="G431" s="104">
        <f t="shared" si="60"/>
        <v>0</v>
      </c>
    </row>
    <row r="432" spans="1:7" ht="25.5" x14ac:dyDescent="0.2">
      <c r="A432" s="111" t="s">
        <v>274</v>
      </c>
      <c r="B432" s="106" t="s">
        <v>844</v>
      </c>
      <c r="C432" s="101">
        <v>30</v>
      </c>
      <c r="D432" s="102" t="s">
        <v>69</v>
      </c>
      <c r="E432" s="110"/>
      <c r="F432" s="110"/>
      <c r="G432" s="104">
        <f t="shared" si="60"/>
        <v>0</v>
      </c>
    </row>
    <row r="433" spans="1:7" ht="25.5" x14ac:dyDescent="0.2">
      <c r="A433" s="111" t="s">
        <v>281</v>
      </c>
      <c r="B433" s="106" t="s">
        <v>884</v>
      </c>
      <c r="C433" s="101">
        <v>18</v>
      </c>
      <c r="D433" s="102" t="s">
        <v>800</v>
      </c>
      <c r="E433" s="110"/>
      <c r="F433" s="110"/>
      <c r="G433" s="104">
        <f t="shared" si="60"/>
        <v>0</v>
      </c>
    </row>
    <row r="434" spans="1:7" ht="25.5" x14ac:dyDescent="0.2">
      <c r="A434" s="111" t="s">
        <v>283</v>
      </c>
      <c r="B434" s="106" t="s">
        <v>705</v>
      </c>
      <c r="C434" s="101">
        <v>30</v>
      </c>
      <c r="D434" s="102" t="s">
        <v>800</v>
      </c>
      <c r="E434" s="110"/>
      <c r="F434" s="110"/>
      <c r="G434" s="104">
        <f t="shared" si="60"/>
        <v>0</v>
      </c>
    </row>
    <row r="435" spans="1:7" ht="25.5" x14ac:dyDescent="0.2">
      <c r="A435" s="111" t="s">
        <v>285</v>
      </c>
      <c r="B435" s="106" t="s">
        <v>845</v>
      </c>
      <c r="C435" s="101">
        <v>25</v>
      </c>
      <c r="D435" s="102" t="s">
        <v>800</v>
      </c>
      <c r="E435" s="110"/>
      <c r="F435" s="110"/>
      <c r="G435" s="104">
        <f t="shared" si="60"/>
        <v>0</v>
      </c>
    </row>
    <row r="436" spans="1:7" ht="25.5" x14ac:dyDescent="0.2">
      <c r="A436" s="111" t="s">
        <v>287</v>
      </c>
      <c r="B436" s="106" t="s">
        <v>706</v>
      </c>
      <c r="C436" s="101">
        <v>495</v>
      </c>
      <c r="D436" s="102" t="s">
        <v>800</v>
      </c>
      <c r="E436" s="110"/>
      <c r="F436" s="110"/>
      <c r="G436" s="104">
        <f t="shared" si="60"/>
        <v>0</v>
      </c>
    </row>
    <row r="437" spans="1:7" x14ac:dyDescent="0.2">
      <c r="A437" s="111" t="s">
        <v>289</v>
      </c>
      <c r="B437" s="106" t="s">
        <v>801</v>
      </c>
      <c r="C437" s="101">
        <v>10</v>
      </c>
      <c r="D437" s="102" t="s">
        <v>140</v>
      </c>
      <c r="E437" s="110"/>
      <c r="F437" s="110"/>
      <c r="G437" s="104">
        <f t="shared" si="60"/>
        <v>0</v>
      </c>
    </row>
    <row r="438" spans="1:7" x14ac:dyDescent="0.2">
      <c r="A438" s="111" t="s">
        <v>291</v>
      </c>
      <c r="B438" s="106" t="s">
        <v>707</v>
      </c>
      <c r="C438" s="101">
        <v>10</v>
      </c>
      <c r="D438" s="102" t="s">
        <v>800</v>
      </c>
      <c r="E438" s="110"/>
      <c r="F438" s="110"/>
      <c r="G438" s="104">
        <f t="shared" si="60"/>
        <v>0</v>
      </c>
    </row>
    <row r="439" spans="1:7" x14ac:dyDescent="0.2">
      <c r="A439" s="111" t="s">
        <v>708</v>
      </c>
      <c r="B439" s="106" t="s">
        <v>709</v>
      </c>
      <c r="C439" s="101">
        <v>10</v>
      </c>
      <c r="D439" s="102" t="s">
        <v>800</v>
      </c>
      <c r="E439" s="110"/>
      <c r="F439" s="110"/>
      <c r="G439" s="104">
        <f t="shared" si="60"/>
        <v>0</v>
      </c>
    </row>
    <row r="440" spans="1:7" x14ac:dyDescent="0.2">
      <c r="A440" s="111" t="s">
        <v>710</v>
      </c>
      <c r="B440" s="106" t="s">
        <v>711</v>
      </c>
      <c r="C440" s="101">
        <v>30</v>
      </c>
      <c r="D440" s="102" t="s">
        <v>800</v>
      </c>
      <c r="E440" s="110"/>
      <c r="F440" s="110"/>
      <c r="G440" s="104">
        <f t="shared" si="60"/>
        <v>0</v>
      </c>
    </row>
    <row r="441" spans="1:7" x14ac:dyDescent="0.2">
      <c r="A441" s="111" t="s">
        <v>712</v>
      </c>
      <c r="B441" s="106" t="s">
        <v>713</v>
      </c>
      <c r="C441" s="101">
        <v>150</v>
      </c>
      <c r="D441" s="102" t="s">
        <v>800</v>
      </c>
      <c r="E441" s="110"/>
      <c r="F441" s="110"/>
      <c r="G441" s="104">
        <f t="shared" si="60"/>
        <v>0</v>
      </c>
    </row>
    <row r="442" spans="1:7" x14ac:dyDescent="0.2">
      <c r="A442" s="111" t="s">
        <v>714</v>
      </c>
      <c r="B442" s="106" t="s">
        <v>715</v>
      </c>
      <c r="C442" s="101">
        <v>150</v>
      </c>
      <c r="D442" s="102" t="s">
        <v>800</v>
      </c>
      <c r="E442" s="110"/>
      <c r="F442" s="110"/>
      <c r="G442" s="104">
        <f t="shared" si="60"/>
        <v>0</v>
      </c>
    </row>
    <row r="443" spans="1:7" x14ac:dyDescent="0.2">
      <c r="A443" s="111" t="s">
        <v>716</v>
      </c>
      <c r="B443" s="106" t="s">
        <v>717</v>
      </c>
      <c r="C443" s="101">
        <v>150</v>
      </c>
      <c r="D443" s="102" t="s">
        <v>800</v>
      </c>
      <c r="E443" s="110"/>
      <c r="F443" s="110"/>
      <c r="G443" s="104">
        <f>SUM(E443:F443)*C443</f>
        <v>0</v>
      </c>
    </row>
    <row r="444" spans="1:7" ht="25.5" x14ac:dyDescent="0.2">
      <c r="A444" s="111" t="s">
        <v>718</v>
      </c>
      <c r="B444" s="106" t="s">
        <v>719</v>
      </c>
      <c r="C444" s="101">
        <v>50</v>
      </c>
      <c r="D444" s="102" t="s">
        <v>800</v>
      </c>
      <c r="E444" s="110"/>
      <c r="F444" s="110"/>
      <c r="G444" s="104">
        <f>SUM(E444:F444)*C444</f>
        <v>0</v>
      </c>
    </row>
    <row r="445" spans="1:7" ht="25.5" x14ac:dyDescent="0.2">
      <c r="A445" s="111" t="s">
        <v>720</v>
      </c>
      <c r="B445" s="106" t="s">
        <v>721</v>
      </c>
      <c r="C445" s="101">
        <v>10</v>
      </c>
      <c r="D445" s="102" t="s">
        <v>800</v>
      </c>
      <c r="E445" s="110"/>
      <c r="F445" s="110"/>
      <c r="G445" s="104">
        <f t="shared" si="60"/>
        <v>0</v>
      </c>
    </row>
    <row r="446" spans="1:7" ht="38.25" x14ac:dyDescent="0.2">
      <c r="A446" s="111" t="s">
        <v>722</v>
      </c>
      <c r="B446" s="106" t="s">
        <v>846</v>
      </c>
      <c r="C446" s="101">
        <v>10</v>
      </c>
      <c r="D446" s="102" t="s">
        <v>800</v>
      </c>
      <c r="E446" s="110"/>
      <c r="F446" s="110"/>
      <c r="G446" s="104">
        <f t="shared" si="60"/>
        <v>0</v>
      </c>
    </row>
    <row r="447" spans="1:7" ht="38.25" x14ac:dyDescent="0.2">
      <c r="A447" s="111" t="s">
        <v>723</v>
      </c>
      <c r="B447" s="106" t="s">
        <v>724</v>
      </c>
      <c r="C447" s="101">
        <v>10</v>
      </c>
      <c r="D447" s="102" t="s">
        <v>800</v>
      </c>
      <c r="E447" s="110"/>
      <c r="F447" s="110"/>
      <c r="G447" s="104">
        <f t="shared" si="60"/>
        <v>0</v>
      </c>
    </row>
    <row r="448" spans="1:7" ht="25.5" x14ac:dyDescent="0.2">
      <c r="A448" s="111" t="s">
        <v>725</v>
      </c>
      <c r="B448" s="106" t="s">
        <v>726</v>
      </c>
      <c r="C448" s="101">
        <v>150</v>
      </c>
      <c r="D448" s="102" t="s">
        <v>69</v>
      </c>
      <c r="E448" s="110"/>
      <c r="F448" s="110"/>
      <c r="G448" s="104">
        <f t="shared" si="60"/>
        <v>0</v>
      </c>
    </row>
    <row r="449" spans="1:7" ht="38.25" x14ac:dyDescent="0.2">
      <c r="A449" s="111" t="s">
        <v>727</v>
      </c>
      <c r="B449" s="106" t="s">
        <v>728</v>
      </c>
      <c r="C449" s="101">
        <v>150</v>
      </c>
      <c r="D449" s="102" t="s">
        <v>69</v>
      </c>
      <c r="E449" s="110"/>
      <c r="F449" s="110"/>
      <c r="G449" s="104">
        <f t="shared" si="60"/>
        <v>0</v>
      </c>
    </row>
    <row r="450" spans="1:7" ht="38.25" x14ac:dyDescent="0.2">
      <c r="A450" s="111" t="s">
        <v>729</v>
      </c>
      <c r="B450" s="106" t="s">
        <v>730</v>
      </c>
      <c r="C450" s="101">
        <v>1</v>
      </c>
      <c r="D450" s="102" t="s">
        <v>55</v>
      </c>
      <c r="E450" s="110"/>
      <c r="F450" s="110"/>
      <c r="G450" s="104">
        <f t="shared" si="60"/>
        <v>0</v>
      </c>
    </row>
    <row r="451" spans="1:7" x14ac:dyDescent="0.2">
      <c r="A451" s="111" t="s">
        <v>731</v>
      </c>
      <c r="B451" s="106" t="s">
        <v>732</v>
      </c>
      <c r="C451" s="101">
        <v>1</v>
      </c>
      <c r="D451" s="102" t="s">
        <v>55</v>
      </c>
      <c r="E451" s="110"/>
      <c r="F451" s="110"/>
      <c r="G451" s="104">
        <f t="shared" si="60"/>
        <v>0</v>
      </c>
    </row>
    <row r="452" spans="1:7" ht="25.5" x14ac:dyDescent="0.2">
      <c r="A452" s="111" t="s">
        <v>733</v>
      </c>
      <c r="B452" s="106" t="s">
        <v>734</v>
      </c>
      <c r="C452" s="101">
        <v>1</v>
      </c>
      <c r="D452" s="102" t="s">
        <v>800</v>
      </c>
      <c r="E452" s="110"/>
      <c r="F452" s="110"/>
      <c r="G452" s="104">
        <f t="shared" si="60"/>
        <v>0</v>
      </c>
    </row>
    <row r="453" spans="1:7" ht="25.5" x14ac:dyDescent="0.2">
      <c r="A453" s="111" t="s">
        <v>735</v>
      </c>
      <c r="B453" s="106" t="s">
        <v>736</v>
      </c>
      <c r="C453" s="101">
        <v>3</v>
      </c>
      <c r="D453" s="102" t="s">
        <v>800</v>
      </c>
      <c r="E453" s="110"/>
      <c r="F453" s="110"/>
      <c r="G453" s="104">
        <f t="shared" si="60"/>
        <v>0</v>
      </c>
    </row>
    <row r="454" spans="1:7" ht="25.5" x14ac:dyDescent="0.2">
      <c r="A454" s="111" t="s">
        <v>737</v>
      </c>
      <c r="B454" s="106" t="s">
        <v>738</v>
      </c>
      <c r="C454" s="101">
        <v>1</v>
      </c>
      <c r="D454" s="102" t="s">
        <v>800</v>
      </c>
      <c r="E454" s="110"/>
      <c r="F454" s="110"/>
      <c r="G454" s="104">
        <f t="shared" si="60"/>
        <v>0</v>
      </c>
    </row>
    <row r="455" spans="1:7" x14ac:dyDescent="0.2">
      <c r="A455" s="111" t="s">
        <v>739</v>
      </c>
      <c r="B455" s="106" t="s">
        <v>740</v>
      </c>
      <c r="C455" s="101">
        <v>5</v>
      </c>
      <c r="D455" s="102" t="s">
        <v>69</v>
      </c>
      <c r="E455" s="110"/>
      <c r="F455" s="110"/>
      <c r="G455" s="104">
        <f t="shared" si="60"/>
        <v>0</v>
      </c>
    </row>
    <row r="456" spans="1:7" x14ac:dyDescent="0.2">
      <c r="A456" s="111" t="s">
        <v>741</v>
      </c>
      <c r="B456" s="106" t="s">
        <v>742</v>
      </c>
      <c r="C456" s="101">
        <v>3</v>
      </c>
      <c r="D456" s="102" t="s">
        <v>800</v>
      </c>
      <c r="E456" s="110"/>
      <c r="F456" s="110"/>
      <c r="G456" s="104">
        <f t="shared" si="60"/>
        <v>0</v>
      </c>
    </row>
    <row r="457" spans="1:7" x14ac:dyDescent="0.2">
      <c r="A457" s="111" t="s">
        <v>743</v>
      </c>
      <c r="B457" s="106" t="s">
        <v>744</v>
      </c>
      <c r="C457" s="101">
        <v>3</v>
      </c>
      <c r="D457" s="102" t="s">
        <v>800</v>
      </c>
      <c r="E457" s="110"/>
      <c r="F457" s="110"/>
      <c r="G457" s="104">
        <f t="shared" si="60"/>
        <v>0</v>
      </c>
    </row>
    <row r="458" spans="1:7" x14ac:dyDescent="0.2">
      <c r="A458" s="111" t="s">
        <v>745</v>
      </c>
      <c r="B458" s="106" t="s">
        <v>746</v>
      </c>
      <c r="C458" s="101">
        <v>1</v>
      </c>
      <c r="D458" s="102" t="s">
        <v>69</v>
      </c>
      <c r="E458" s="110"/>
      <c r="F458" s="110"/>
      <c r="G458" s="104">
        <f t="shared" si="60"/>
        <v>0</v>
      </c>
    </row>
    <row r="459" spans="1:7" ht="25.5" x14ac:dyDescent="0.2">
      <c r="A459" s="111" t="s">
        <v>747</v>
      </c>
      <c r="B459" s="106" t="s">
        <v>885</v>
      </c>
      <c r="C459" s="101">
        <v>4</v>
      </c>
      <c r="D459" s="102" t="s">
        <v>800</v>
      </c>
      <c r="E459" s="110"/>
      <c r="F459" s="110"/>
      <c r="G459" s="104">
        <f t="shared" si="60"/>
        <v>0</v>
      </c>
    </row>
    <row r="460" spans="1:7" x14ac:dyDescent="0.2">
      <c r="A460" s="111" t="s">
        <v>748</v>
      </c>
      <c r="B460" s="106" t="s">
        <v>749</v>
      </c>
      <c r="C460" s="101">
        <v>3</v>
      </c>
      <c r="D460" s="102" t="s">
        <v>800</v>
      </c>
      <c r="E460" s="110"/>
      <c r="F460" s="110"/>
      <c r="G460" s="104">
        <f t="shared" si="60"/>
        <v>0</v>
      </c>
    </row>
    <row r="461" spans="1:7" x14ac:dyDescent="0.2">
      <c r="A461" s="111" t="s">
        <v>750</v>
      </c>
      <c r="B461" s="106" t="s">
        <v>751</v>
      </c>
      <c r="C461" s="101">
        <v>2</v>
      </c>
      <c r="D461" s="102" t="s">
        <v>69</v>
      </c>
      <c r="E461" s="110"/>
      <c r="F461" s="110"/>
      <c r="G461" s="104">
        <f t="shared" si="60"/>
        <v>0</v>
      </c>
    </row>
    <row r="462" spans="1:7" ht="25.5" x14ac:dyDescent="0.2">
      <c r="A462" s="111" t="s">
        <v>752</v>
      </c>
      <c r="B462" s="106" t="s">
        <v>753</v>
      </c>
      <c r="C462" s="101">
        <v>1</v>
      </c>
      <c r="D462" s="102" t="s">
        <v>55</v>
      </c>
      <c r="E462" s="110"/>
      <c r="F462" s="110"/>
      <c r="G462" s="104">
        <f t="shared" si="60"/>
        <v>0</v>
      </c>
    </row>
    <row r="463" spans="1:7" x14ac:dyDescent="0.2">
      <c r="A463" s="111" t="s">
        <v>754</v>
      </c>
      <c r="B463" s="106" t="s">
        <v>755</v>
      </c>
      <c r="C463" s="101">
        <v>1</v>
      </c>
      <c r="D463" s="102" t="s">
        <v>55</v>
      </c>
      <c r="E463" s="110"/>
      <c r="F463" s="110"/>
      <c r="G463" s="104">
        <f t="shared" si="60"/>
        <v>0</v>
      </c>
    </row>
    <row r="464" spans="1:7" x14ac:dyDescent="0.2">
      <c r="A464" s="99">
        <v>12</v>
      </c>
      <c r="B464" s="100" t="s">
        <v>831</v>
      </c>
      <c r="C464" s="101"/>
      <c r="D464" s="102"/>
      <c r="E464" s="103"/>
      <c r="F464" s="103"/>
      <c r="G464" s="104"/>
    </row>
    <row r="465" spans="1:7" x14ac:dyDescent="0.2">
      <c r="A465" s="111" t="s">
        <v>114</v>
      </c>
      <c r="B465" s="106" t="s">
        <v>756</v>
      </c>
      <c r="C465" s="101">
        <v>3</v>
      </c>
      <c r="D465" s="102" t="s">
        <v>55</v>
      </c>
      <c r="E465" s="110"/>
      <c r="F465" s="110"/>
      <c r="G465" s="104">
        <f t="shared" ref="G465:G467" si="61">SUM(E465:F465)*C465</f>
        <v>0</v>
      </c>
    </row>
    <row r="466" spans="1:7" x14ac:dyDescent="0.2">
      <c r="A466" s="111" t="s">
        <v>300</v>
      </c>
      <c r="B466" s="106" t="s">
        <v>757</v>
      </c>
      <c r="C466" s="101">
        <v>3</v>
      </c>
      <c r="D466" s="102" t="s">
        <v>55</v>
      </c>
      <c r="E466" s="110"/>
      <c r="F466" s="110"/>
      <c r="G466" s="104">
        <f t="shared" si="61"/>
        <v>0</v>
      </c>
    </row>
    <row r="467" spans="1:7" x14ac:dyDescent="0.2">
      <c r="A467" s="111" t="s">
        <v>317</v>
      </c>
      <c r="B467" s="106" t="s">
        <v>758</v>
      </c>
      <c r="C467" s="101">
        <v>1</v>
      </c>
      <c r="D467" s="102" t="s">
        <v>55</v>
      </c>
      <c r="E467" s="103" t="s">
        <v>60</v>
      </c>
      <c r="F467" s="110"/>
      <c r="G467" s="104">
        <f t="shared" si="61"/>
        <v>0</v>
      </c>
    </row>
    <row r="468" spans="1:7" x14ac:dyDescent="0.2">
      <c r="A468" s="99">
        <v>13</v>
      </c>
      <c r="B468" s="100" t="s">
        <v>832</v>
      </c>
      <c r="C468" s="101"/>
      <c r="D468" s="102"/>
      <c r="E468" s="103"/>
      <c r="F468" s="103"/>
      <c r="G468" s="104"/>
    </row>
    <row r="469" spans="1:7" x14ac:dyDescent="0.2">
      <c r="A469" s="111" t="s">
        <v>115</v>
      </c>
      <c r="B469" s="106" t="s">
        <v>759</v>
      </c>
      <c r="C469" s="101">
        <v>1</v>
      </c>
      <c r="D469" s="102" t="s">
        <v>800</v>
      </c>
      <c r="E469" s="110"/>
      <c r="F469" s="110"/>
      <c r="G469" s="104">
        <f t="shared" ref="G469" si="62">SUM(E469:F469)*C469</f>
        <v>0</v>
      </c>
    </row>
    <row r="470" spans="1:7" x14ac:dyDescent="0.2">
      <c r="A470" s="136"/>
      <c r="B470" s="196" t="s">
        <v>908</v>
      </c>
      <c r="C470" s="196"/>
      <c r="D470" s="197"/>
      <c r="E470" s="137">
        <f>SUMPRODUCT(C251:C469,E251:E469)</f>
        <v>0</v>
      </c>
      <c r="F470" s="137">
        <f>SUMPRODUCT(C251:C469,F251:F469)</f>
        <v>0</v>
      </c>
      <c r="G470" s="178">
        <f>SUM(G251:G469)</f>
        <v>0</v>
      </c>
    </row>
    <row r="471" spans="1:7" x14ac:dyDescent="0.2">
      <c r="A471" s="143" t="s">
        <v>12</v>
      </c>
      <c r="B471" s="144" t="s">
        <v>760</v>
      </c>
      <c r="C471" s="145"/>
      <c r="D471" s="146"/>
      <c r="E471" s="147"/>
      <c r="F471" s="147"/>
      <c r="G471" s="148"/>
    </row>
    <row r="472" spans="1:7" x14ac:dyDescent="0.2">
      <c r="A472" s="138">
        <v>1</v>
      </c>
      <c r="B472" s="139" t="s">
        <v>761</v>
      </c>
      <c r="C472" s="149"/>
      <c r="D472" s="150"/>
      <c r="E472" s="151"/>
      <c r="F472" s="151"/>
      <c r="G472" s="152"/>
    </row>
    <row r="473" spans="1:7" ht="93.75" customHeight="1" x14ac:dyDescent="0.2">
      <c r="A473" s="111" t="s">
        <v>14</v>
      </c>
      <c r="B473" s="106" t="s">
        <v>762</v>
      </c>
      <c r="C473" s="101">
        <v>2</v>
      </c>
      <c r="D473" s="102" t="s">
        <v>55</v>
      </c>
      <c r="E473" s="110"/>
      <c r="F473" s="110"/>
      <c r="G473" s="104">
        <f t="shared" ref="G473:G488" si="63">SUM(E473:F473)*C473</f>
        <v>0</v>
      </c>
    </row>
    <row r="474" spans="1:7" ht="46.5" customHeight="1" x14ac:dyDescent="0.2">
      <c r="A474" s="111" t="s">
        <v>15</v>
      </c>
      <c r="B474" s="106" t="s">
        <v>763</v>
      </c>
      <c r="C474" s="101">
        <v>2</v>
      </c>
      <c r="D474" s="102" t="s">
        <v>55</v>
      </c>
      <c r="E474" s="110"/>
      <c r="F474" s="110"/>
      <c r="G474" s="104">
        <f t="shared" si="63"/>
        <v>0</v>
      </c>
    </row>
    <row r="475" spans="1:7" ht="51" x14ac:dyDescent="0.2">
      <c r="A475" s="111" t="s">
        <v>61</v>
      </c>
      <c r="B475" s="106" t="s">
        <v>764</v>
      </c>
      <c r="C475" s="101">
        <v>6</v>
      </c>
      <c r="D475" s="102" t="s">
        <v>54</v>
      </c>
      <c r="E475" s="132"/>
      <c r="F475" s="132"/>
      <c r="G475" s="104">
        <f t="shared" ref="G475:G477" si="64">SUM(E475:F475)*C475</f>
        <v>0</v>
      </c>
    </row>
    <row r="476" spans="1:7" x14ac:dyDescent="0.2">
      <c r="A476" s="111" t="s">
        <v>62</v>
      </c>
      <c r="B476" s="106" t="s">
        <v>765</v>
      </c>
      <c r="C476" s="101">
        <v>2</v>
      </c>
      <c r="D476" s="102" t="s">
        <v>55</v>
      </c>
      <c r="E476" s="132"/>
      <c r="F476" s="132"/>
      <c r="G476" s="104">
        <f t="shared" si="64"/>
        <v>0</v>
      </c>
    </row>
    <row r="477" spans="1:7" x14ac:dyDescent="0.2">
      <c r="A477" s="111" t="s">
        <v>63</v>
      </c>
      <c r="B477" s="106" t="s">
        <v>766</v>
      </c>
      <c r="C477" s="101">
        <v>2</v>
      </c>
      <c r="D477" s="102" t="s">
        <v>55</v>
      </c>
      <c r="E477" s="132"/>
      <c r="F477" s="132"/>
      <c r="G477" s="104">
        <f t="shared" si="64"/>
        <v>0</v>
      </c>
    </row>
    <row r="478" spans="1:7" ht="25.5" x14ac:dyDescent="0.2">
      <c r="A478" s="111" t="s">
        <v>64</v>
      </c>
      <c r="B478" s="106" t="s">
        <v>767</v>
      </c>
      <c r="C478" s="101">
        <v>150</v>
      </c>
      <c r="D478" s="102" t="s">
        <v>140</v>
      </c>
      <c r="E478" s="132"/>
      <c r="F478" s="132"/>
      <c r="G478" s="104">
        <f t="shared" si="63"/>
        <v>0</v>
      </c>
    </row>
    <row r="479" spans="1:7" ht="25.5" x14ac:dyDescent="0.2">
      <c r="A479" s="111" t="s">
        <v>65</v>
      </c>
      <c r="B479" s="106" t="s">
        <v>768</v>
      </c>
      <c r="C479" s="101">
        <v>30</v>
      </c>
      <c r="D479" s="102" t="s">
        <v>140</v>
      </c>
      <c r="E479" s="132"/>
      <c r="F479" s="132"/>
      <c r="G479" s="104">
        <f t="shared" si="63"/>
        <v>0</v>
      </c>
    </row>
    <row r="480" spans="1:7" ht="25.5" x14ac:dyDescent="0.2">
      <c r="A480" s="111" t="s">
        <v>89</v>
      </c>
      <c r="B480" s="106" t="s">
        <v>769</v>
      </c>
      <c r="C480" s="101">
        <v>30</v>
      </c>
      <c r="D480" s="102" t="s">
        <v>140</v>
      </c>
      <c r="E480" s="132"/>
      <c r="F480" s="132"/>
      <c r="G480" s="104">
        <f t="shared" si="63"/>
        <v>0</v>
      </c>
    </row>
    <row r="481" spans="1:7" ht="25.5" x14ac:dyDescent="0.2">
      <c r="A481" s="111" t="s">
        <v>90</v>
      </c>
      <c r="B481" s="106" t="s">
        <v>770</v>
      </c>
      <c r="C481" s="101">
        <v>8</v>
      </c>
      <c r="D481" s="102" t="s">
        <v>140</v>
      </c>
      <c r="E481" s="132"/>
      <c r="F481" s="132"/>
      <c r="G481" s="104">
        <f t="shared" si="63"/>
        <v>0</v>
      </c>
    </row>
    <row r="482" spans="1:7" ht="25.5" x14ac:dyDescent="0.2">
      <c r="A482" s="111" t="s">
        <v>91</v>
      </c>
      <c r="B482" s="106" t="s">
        <v>771</v>
      </c>
      <c r="C482" s="101">
        <v>300</v>
      </c>
      <c r="D482" s="102" t="s">
        <v>69</v>
      </c>
      <c r="E482" s="132"/>
      <c r="F482" s="132"/>
      <c r="G482" s="104">
        <f t="shared" si="63"/>
        <v>0</v>
      </c>
    </row>
    <row r="483" spans="1:7" x14ac:dyDescent="0.2">
      <c r="A483" s="111" t="s">
        <v>92</v>
      </c>
      <c r="B483" s="106" t="s">
        <v>772</v>
      </c>
      <c r="C483" s="101">
        <v>4</v>
      </c>
      <c r="D483" s="102" t="s">
        <v>55</v>
      </c>
      <c r="E483" s="132"/>
      <c r="F483" s="132"/>
      <c r="G483" s="104">
        <f t="shared" si="63"/>
        <v>0</v>
      </c>
    </row>
    <row r="484" spans="1:7" x14ac:dyDescent="0.2">
      <c r="A484" s="111" t="s">
        <v>93</v>
      </c>
      <c r="B484" s="106" t="s">
        <v>773</v>
      </c>
      <c r="C484" s="101">
        <v>32</v>
      </c>
      <c r="D484" s="102" t="s">
        <v>55</v>
      </c>
      <c r="E484" s="132"/>
      <c r="F484" s="132"/>
      <c r="G484" s="104">
        <f t="shared" si="63"/>
        <v>0</v>
      </c>
    </row>
    <row r="485" spans="1:7" x14ac:dyDescent="0.2">
      <c r="A485" s="111" t="s">
        <v>94</v>
      </c>
      <c r="B485" s="106" t="s">
        <v>774</v>
      </c>
      <c r="C485" s="101">
        <v>20</v>
      </c>
      <c r="D485" s="102" t="s">
        <v>69</v>
      </c>
      <c r="E485" s="132"/>
      <c r="F485" s="132"/>
      <c r="G485" s="104">
        <f t="shared" si="63"/>
        <v>0</v>
      </c>
    </row>
    <row r="486" spans="1:7" ht="25.5" x14ac:dyDescent="0.2">
      <c r="A486" s="111" t="s">
        <v>95</v>
      </c>
      <c r="B486" s="106" t="s">
        <v>868</v>
      </c>
      <c r="C486" s="101">
        <v>1</v>
      </c>
      <c r="D486" s="102" t="s">
        <v>111</v>
      </c>
      <c r="E486" s="132"/>
      <c r="F486" s="132"/>
      <c r="G486" s="104">
        <f t="shared" si="63"/>
        <v>0</v>
      </c>
    </row>
    <row r="487" spans="1:7" x14ac:dyDescent="0.2">
      <c r="A487" s="111" t="s">
        <v>96</v>
      </c>
      <c r="B487" s="106" t="s">
        <v>775</v>
      </c>
      <c r="C487" s="101">
        <v>2</v>
      </c>
      <c r="D487" s="102" t="s">
        <v>776</v>
      </c>
      <c r="E487" s="132"/>
      <c r="F487" s="132"/>
      <c r="G487" s="104">
        <f t="shared" si="63"/>
        <v>0</v>
      </c>
    </row>
    <row r="488" spans="1:7" ht="25.5" x14ac:dyDescent="0.2">
      <c r="A488" s="111" t="s">
        <v>97</v>
      </c>
      <c r="B488" s="106" t="s">
        <v>777</v>
      </c>
      <c r="C488" s="101">
        <v>80</v>
      </c>
      <c r="D488" s="102" t="s">
        <v>69</v>
      </c>
      <c r="E488" s="184" t="s">
        <v>60</v>
      </c>
      <c r="F488" s="132"/>
      <c r="G488" s="104">
        <f t="shared" si="63"/>
        <v>0</v>
      </c>
    </row>
    <row r="489" spans="1:7" x14ac:dyDescent="0.2">
      <c r="A489" s="99">
        <v>2</v>
      </c>
      <c r="B489" s="100" t="s">
        <v>778</v>
      </c>
      <c r="C489" s="129"/>
      <c r="D489" s="130"/>
      <c r="E489" s="128"/>
      <c r="F489" s="128"/>
      <c r="G489" s="131"/>
    </row>
    <row r="490" spans="1:7" x14ac:dyDescent="0.2">
      <c r="A490" s="111" t="s">
        <v>56</v>
      </c>
      <c r="B490" s="174" t="s">
        <v>779</v>
      </c>
      <c r="C490" s="101">
        <v>2</v>
      </c>
      <c r="D490" s="102" t="s">
        <v>55</v>
      </c>
      <c r="E490" s="189"/>
      <c r="F490" s="189"/>
      <c r="G490" s="104">
        <f t="shared" ref="G490" si="65">SUM(E490:F490)*C490</f>
        <v>0</v>
      </c>
    </row>
    <row r="491" spans="1:7" ht="25.5" x14ac:dyDescent="0.2">
      <c r="A491" s="111" t="s">
        <v>57</v>
      </c>
      <c r="B491" s="106" t="s">
        <v>780</v>
      </c>
      <c r="C491" s="101">
        <v>2</v>
      </c>
      <c r="D491" s="102" t="s">
        <v>55</v>
      </c>
      <c r="E491" s="189"/>
      <c r="F491" s="189"/>
      <c r="G491" s="104">
        <f t="shared" ref="G491:G504" si="66">SUM(E491:F491)*C491</f>
        <v>0</v>
      </c>
    </row>
    <row r="492" spans="1:7" x14ac:dyDescent="0.2">
      <c r="A492" s="111" t="s">
        <v>66</v>
      </c>
      <c r="B492" s="106" t="s">
        <v>781</v>
      </c>
      <c r="C492" s="101">
        <v>1</v>
      </c>
      <c r="D492" s="102" t="s">
        <v>55</v>
      </c>
      <c r="E492" s="189"/>
      <c r="F492" s="189"/>
      <c r="G492" s="104">
        <f t="shared" si="66"/>
        <v>0</v>
      </c>
    </row>
    <row r="493" spans="1:7" ht="38.25" x14ac:dyDescent="0.2">
      <c r="A493" s="111" t="s">
        <v>67</v>
      </c>
      <c r="B493" s="106" t="s">
        <v>802</v>
      </c>
      <c r="C493" s="101">
        <v>2</v>
      </c>
      <c r="D493" s="102" t="s">
        <v>55</v>
      </c>
      <c r="E493" s="189"/>
      <c r="F493" s="189"/>
      <c r="G493" s="104">
        <f t="shared" si="66"/>
        <v>0</v>
      </c>
    </row>
    <row r="494" spans="1:7" ht="38.25" x14ac:dyDescent="0.2">
      <c r="A494" s="111" t="s">
        <v>68</v>
      </c>
      <c r="B494" s="106" t="s">
        <v>803</v>
      </c>
      <c r="C494" s="101">
        <v>2</v>
      </c>
      <c r="D494" s="102" t="s">
        <v>55</v>
      </c>
      <c r="E494" s="189"/>
      <c r="F494" s="189"/>
      <c r="G494" s="104">
        <f t="shared" si="66"/>
        <v>0</v>
      </c>
    </row>
    <row r="495" spans="1:7" ht="25.5" x14ac:dyDescent="0.2">
      <c r="A495" s="111" t="s">
        <v>98</v>
      </c>
      <c r="B495" s="106" t="s">
        <v>782</v>
      </c>
      <c r="C495" s="101">
        <v>1</v>
      </c>
      <c r="D495" s="102" t="s">
        <v>55</v>
      </c>
      <c r="E495" s="189"/>
      <c r="F495" s="189"/>
      <c r="G495" s="104">
        <f t="shared" si="66"/>
        <v>0</v>
      </c>
    </row>
    <row r="496" spans="1:7" ht="38.25" x14ac:dyDescent="0.2">
      <c r="A496" s="111" t="s">
        <v>99</v>
      </c>
      <c r="B496" s="106" t="s">
        <v>783</v>
      </c>
      <c r="C496" s="101">
        <v>80</v>
      </c>
      <c r="D496" s="102" t="s">
        <v>69</v>
      </c>
      <c r="E496" s="189"/>
      <c r="F496" s="189"/>
      <c r="G496" s="133">
        <f t="shared" si="66"/>
        <v>0</v>
      </c>
    </row>
    <row r="497" spans="1:7" ht="38.25" x14ac:dyDescent="0.2">
      <c r="A497" s="111" t="s">
        <v>100</v>
      </c>
      <c r="B497" s="106" t="s">
        <v>784</v>
      </c>
      <c r="C497" s="101">
        <v>50</v>
      </c>
      <c r="D497" s="102" t="s">
        <v>69</v>
      </c>
      <c r="E497" s="189"/>
      <c r="F497" s="189"/>
      <c r="G497" s="133">
        <f t="shared" si="66"/>
        <v>0</v>
      </c>
    </row>
    <row r="498" spans="1:7" ht="25.5" x14ac:dyDescent="0.2">
      <c r="A498" s="111" t="s">
        <v>101</v>
      </c>
      <c r="B498" s="106" t="s">
        <v>785</v>
      </c>
      <c r="C498" s="101">
        <v>25</v>
      </c>
      <c r="D498" s="102" t="s">
        <v>55</v>
      </c>
      <c r="E498" s="189"/>
      <c r="F498" s="189"/>
      <c r="G498" s="133">
        <f t="shared" si="66"/>
        <v>0</v>
      </c>
    </row>
    <row r="499" spans="1:7" ht="25.5" x14ac:dyDescent="0.2">
      <c r="A499" s="111" t="s">
        <v>102</v>
      </c>
      <c r="B499" s="106" t="s">
        <v>786</v>
      </c>
      <c r="C499" s="101">
        <v>20</v>
      </c>
      <c r="D499" s="102" t="s">
        <v>55</v>
      </c>
      <c r="E499" s="189"/>
      <c r="F499" s="189"/>
      <c r="G499" s="133">
        <f t="shared" si="66"/>
        <v>0</v>
      </c>
    </row>
    <row r="500" spans="1:7" ht="25.5" x14ac:dyDescent="0.2">
      <c r="A500" s="111" t="s">
        <v>103</v>
      </c>
      <c r="B500" s="106" t="s">
        <v>787</v>
      </c>
      <c r="C500" s="101">
        <v>45</v>
      </c>
      <c r="D500" s="102" t="s">
        <v>69</v>
      </c>
      <c r="E500" s="189"/>
      <c r="F500" s="189"/>
      <c r="G500" s="133">
        <f t="shared" si="66"/>
        <v>0</v>
      </c>
    </row>
    <row r="501" spans="1:7" ht="25.5" x14ac:dyDescent="0.2">
      <c r="A501" s="111" t="s">
        <v>104</v>
      </c>
      <c r="B501" s="106" t="s">
        <v>788</v>
      </c>
      <c r="C501" s="101">
        <v>40</v>
      </c>
      <c r="D501" s="102" t="s">
        <v>69</v>
      </c>
      <c r="E501" s="189"/>
      <c r="F501" s="189"/>
      <c r="G501" s="133">
        <f t="shared" si="66"/>
        <v>0</v>
      </c>
    </row>
    <row r="502" spans="1:7" x14ac:dyDescent="0.2">
      <c r="A502" s="99">
        <v>3</v>
      </c>
      <c r="B502" s="100" t="s">
        <v>789</v>
      </c>
      <c r="C502" s="129"/>
      <c r="D502" s="130"/>
      <c r="E502" s="115"/>
      <c r="F502" s="115"/>
      <c r="G502" s="133"/>
    </row>
    <row r="503" spans="1:7" x14ac:dyDescent="0.2">
      <c r="A503" s="111" t="s">
        <v>70</v>
      </c>
      <c r="B503" s="106" t="s">
        <v>790</v>
      </c>
      <c r="C503" s="101">
        <v>5</v>
      </c>
      <c r="D503" s="102" t="s">
        <v>54</v>
      </c>
      <c r="E503" s="190"/>
      <c r="F503" s="190"/>
      <c r="G503" s="133">
        <f t="shared" si="66"/>
        <v>0</v>
      </c>
    </row>
    <row r="504" spans="1:7" x14ac:dyDescent="0.2">
      <c r="A504" s="111" t="s">
        <v>105</v>
      </c>
      <c r="B504" s="106" t="s">
        <v>791</v>
      </c>
      <c r="C504" s="101">
        <v>30</v>
      </c>
      <c r="D504" s="102" t="s">
        <v>69</v>
      </c>
      <c r="E504" s="189"/>
      <c r="F504" s="189"/>
      <c r="G504" s="133">
        <f t="shared" si="66"/>
        <v>0</v>
      </c>
    </row>
    <row r="505" spans="1:7" x14ac:dyDescent="0.2">
      <c r="A505" s="111" t="s">
        <v>106</v>
      </c>
      <c r="B505" s="106" t="s">
        <v>792</v>
      </c>
      <c r="C505" s="101">
        <v>5.5</v>
      </c>
      <c r="D505" s="102" t="s">
        <v>54</v>
      </c>
      <c r="E505" s="190"/>
      <c r="F505" s="190"/>
      <c r="G505" s="133">
        <f t="shared" ref="G505:G509" si="67">SUM(E505:F505)*C505</f>
        <v>0</v>
      </c>
    </row>
    <row r="506" spans="1:7" x14ac:dyDescent="0.2">
      <c r="A506" s="111" t="s">
        <v>107</v>
      </c>
      <c r="B506" s="135" t="s">
        <v>793</v>
      </c>
      <c r="C506" s="101">
        <v>260</v>
      </c>
      <c r="D506" s="102" t="s">
        <v>140</v>
      </c>
      <c r="E506" s="190"/>
      <c r="F506" s="190"/>
      <c r="G506" s="133">
        <f t="shared" si="67"/>
        <v>0</v>
      </c>
    </row>
    <row r="507" spans="1:7" ht="25.5" x14ac:dyDescent="0.2">
      <c r="A507" s="111" t="s">
        <v>108</v>
      </c>
      <c r="B507" s="106" t="s">
        <v>794</v>
      </c>
      <c r="C507" s="101">
        <v>2</v>
      </c>
      <c r="D507" s="102" t="s">
        <v>55</v>
      </c>
      <c r="E507" s="190"/>
      <c r="F507" s="190"/>
      <c r="G507" s="133">
        <f t="shared" si="67"/>
        <v>0</v>
      </c>
    </row>
    <row r="508" spans="1:7" x14ac:dyDescent="0.2">
      <c r="A508" s="111" t="s">
        <v>109</v>
      </c>
      <c r="B508" s="106" t="s">
        <v>795</v>
      </c>
      <c r="C508" s="101">
        <v>15</v>
      </c>
      <c r="D508" s="102" t="s">
        <v>54</v>
      </c>
      <c r="E508" s="134" t="s">
        <v>60</v>
      </c>
      <c r="F508" s="190"/>
      <c r="G508" s="133">
        <f t="shared" si="67"/>
        <v>0</v>
      </c>
    </row>
    <row r="509" spans="1:7" ht="39" customHeight="1" x14ac:dyDescent="0.2">
      <c r="A509" s="111" t="s">
        <v>110</v>
      </c>
      <c r="B509" s="135" t="s">
        <v>796</v>
      </c>
      <c r="C509" s="101">
        <v>1</v>
      </c>
      <c r="D509" s="102" t="s">
        <v>54</v>
      </c>
      <c r="E509" s="190"/>
      <c r="F509" s="190"/>
      <c r="G509" s="133">
        <f t="shared" si="67"/>
        <v>0</v>
      </c>
    </row>
    <row r="510" spans="1:7" x14ac:dyDescent="0.2">
      <c r="A510" s="99">
        <v>4</v>
      </c>
      <c r="B510" s="100" t="s">
        <v>797</v>
      </c>
      <c r="C510" s="129"/>
      <c r="D510" s="130"/>
      <c r="E510" s="115"/>
      <c r="F510" s="115"/>
      <c r="G510" s="133"/>
    </row>
    <row r="511" spans="1:7" ht="38.25" x14ac:dyDescent="0.2">
      <c r="A511" s="111" t="s">
        <v>58</v>
      </c>
      <c r="B511" s="106" t="s">
        <v>798</v>
      </c>
      <c r="C511" s="101">
        <v>2</v>
      </c>
      <c r="D511" s="102" t="s">
        <v>55</v>
      </c>
      <c r="E511" s="184" t="s">
        <v>60</v>
      </c>
      <c r="F511" s="132"/>
      <c r="G511" s="133">
        <f t="shared" ref="G511:G512" si="68">SUM(E511:F511)*C511</f>
        <v>0</v>
      </c>
    </row>
    <row r="512" spans="1:7" ht="25.5" x14ac:dyDescent="0.2">
      <c r="A512" s="161" t="s">
        <v>59</v>
      </c>
      <c r="B512" s="156" t="s">
        <v>799</v>
      </c>
      <c r="C512" s="157">
        <v>1</v>
      </c>
      <c r="D512" s="158" t="s">
        <v>55</v>
      </c>
      <c r="E512" s="191"/>
      <c r="F512" s="191"/>
      <c r="G512" s="159">
        <f t="shared" si="68"/>
        <v>0</v>
      </c>
    </row>
    <row r="513" spans="1:7" ht="15.75" thickBot="1" x14ac:dyDescent="0.25">
      <c r="A513" s="162"/>
      <c r="B513" s="198" t="s">
        <v>909</v>
      </c>
      <c r="C513" s="198"/>
      <c r="D513" s="199"/>
      <c r="E513" s="160">
        <f>SUMPRODUCT(C473:C512,E473:E512)</f>
        <v>0</v>
      </c>
      <c r="F513" s="160">
        <f>SUMPRODUCT(C473:C512,F473:F512)</f>
        <v>0</v>
      </c>
      <c r="G513" s="179">
        <f>SUM(G473:G512)</f>
        <v>0</v>
      </c>
    </row>
    <row r="514" spans="1:7" ht="18" customHeight="1" thickBot="1" x14ac:dyDescent="0.25">
      <c r="A514" s="155"/>
      <c r="B514" s="194" t="s">
        <v>905</v>
      </c>
      <c r="C514" s="194"/>
      <c r="D514" s="195"/>
      <c r="E514" s="153">
        <f>E470+E248+E513</f>
        <v>0</v>
      </c>
      <c r="F514" s="153">
        <f>F470+F248+F513</f>
        <v>0</v>
      </c>
      <c r="G514" s="154">
        <f>G470+G248+G513</f>
        <v>0</v>
      </c>
    </row>
    <row r="515" spans="1:7" ht="19.5" customHeight="1" x14ac:dyDescent="0.2">
      <c r="A515" s="165"/>
      <c r="B515" s="192" t="s">
        <v>906</v>
      </c>
      <c r="C515" s="192"/>
      <c r="D515" s="193"/>
      <c r="E515" s="166">
        <f>TRUNC(E514*(1+$G$2),2)</f>
        <v>0</v>
      </c>
      <c r="F515" s="166">
        <f>TRUNC(F514*(1+$G$2),2)</f>
        <v>0</v>
      </c>
      <c r="G515" s="167">
        <f>TRUNC(G514*(1+$G$2),2)</f>
        <v>0</v>
      </c>
    </row>
    <row r="516" spans="1:7" s="172" customFormat="1" x14ac:dyDescent="0.2">
      <c r="A516" s="168"/>
      <c r="B516" s="180"/>
      <c r="C516" s="169"/>
      <c r="D516" s="170"/>
      <c r="E516" s="171"/>
      <c r="F516" s="171"/>
      <c r="G516" s="171"/>
    </row>
    <row r="517" spans="1:7" s="172" customFormat="1" x14ac:dyDescent="0.2">
      <c r="A517" s="168"/>
      <c r="B517" s="92"/>
      <c r="C517" s="169"/>
      <c r="D517" s="170"/>
      <c r="E517" s="171"/>
      <c r="F517" s="171"/>
      <c r="G517" s="171"/>
    </row>
    <row r="518" spans="1:7" s="172" customFormat="1" x14ac:dyDescent="0.2">
      <c r="A518" s="168"/>
      <c r="B518" s="92"/>
      <c r="C518" s="169"/>
      <c r="D518" s="170"/>
      <c r="E518" s="171"/>
      <c r="F518" s="171"/>
      <c r="G518" s="171"/>
    </row>
    <row r="519" spans="1:7" s="172" customFormat="1" x14ac:dyDescent="0.2">
      <c r="A519" s="168"/>
      <c r="B519" s="92"/>
      <c r="C519" s="169"/>
      <c r="D519" s="170"/>
      <c r="E519" s="171"/>
      <c r="F519" s="171"/>
      <c r="G519" s="171"/>
    </row>
    <row r="520" spans="1:7" s="172" customFormat="1" x14ac:dyDescent="0.2">
      <c r="A520" s="168"/>
      <c r="B520" s="92"/>
      <c r="C520" s="169"/>
      <c r="D520" s="170"/>
      <c r="E520" s="171"/>
      <c r="F520" s="171"/>
      <c r="G520" s="171"/>
    </row>
    <row r="521" spans="1:7" s="172" customFormat="1" x14ac:dyDescent="0.2">
      <c r="A521" s="168"/>
      <c r="B521" s="92"/>
      <c r="C521" s="169"/>
      <c r="D521" s="170"/>
      <c r="E521" s="171"/>
      <c r="F521" s="171"/>
      <c r="G521" s="171"/>
    </row>
    <row r="522" spans="1:7" s="172" customFormat="1" x14ac:dyDescent="0.2">
      <c r="A522" s="168"/>
      <c r="B522" s="92"/>
      <c r="C522" s="169"/>
      <c r="D522" s="170"/>
      <c r="E522" s="171"/>
      <c r="F522" s="171"/>
      <c r="G522" s="171"/>
    </row>
    <row r="523" spans="1:7" s="172" customFormat="1" x14ac:dyDescent="0.2">
      <c r="A523" s="168"/>
      <c r="B523" s="92"/>
      <c r="C523" s="169"/>
      <c r="D523" s="170"/>
      <c r="E523" s="171"/>
      <c r="F523" s="171"/>
      <c r="G523" s="171"/>
    </row>
    <row r="524" spans="1:7" s="172" customFormat="1" x14ac:dyDescent="0.2">
      <c r="A524" s="168"/>
      <c r="B524" s="173"/>
      <c r="C524" s="169"/>
      <c r="D524" s="170"/>
      <c r="E524" s="171"/>
      <c r="F524" s="171"/>
      <c r="G524" s="171"/>
    </row>
    <row r="525" spans="1:7" s="172" customFormat="1" x14ac:dyDescent="0.2">
      <c r="A525" s="168"/>
      <c r="B525" s="92"/>
      <c r="C525" s="169"/>
      <c r="D525" s="170"/>
      <c r="E525" s="171"/>
      <c r="F525" s="171"/>
      <c r="G525" s="171"/>
    </row>
    <row r="526" spans="1:7" s="172" customFormat="1" x14ac:dyDescent="0.2">
      <c r="A526" s="168"/>
      <c r="B526" s="92"/>
      <c r="C526" s="169"/>
      <c r="D526" s="170"/>
      <c r="E526" s="171"/>
      <c r="F526" s="171"/>
      <c r="G526" s="171"/>
    </row>
    <row r="527" spans="1:7" s="172" customFormat="1" x14ac:dyDescent="0.2">
      <c r="A527" s="168"/>
      <c r="B527" s="92"/>
      <c r="C527" s="169"/>
      <c r="D527" s="170"/>
      <c r="E527" s="171"/>
      <c r="F527" s="171"/>
      <c r="G527" s="171"/>
    </row>
    <row r="528" spans="1:7" s="172" customFormat="1" x14ac:dyDescent="0.2">
      <c r="A528" s="168"/>
      <c r="B528" s="92"/>
      <c r="C528" s="169"/>
      <c r="D528" s="170"/>
      <c r="E528" s="171"/>
      <c r="F528" s="171"/>
      <c r="G528" s="171"/>
    </row>
    <row r="529" spans="1:7" s="172" customFormat="1" x14ac:dyDescent="0.2">
      <c r="A529" s="168"/>
      <c r="B529" s="92"/>
      <c r="C529" s="169"/>
      <c r="D529" s="170"/>
      <c r="E529" s="171"/>
      <c r="F529" s="171"/>
      <c r="G529" s="171"/>
    </row>
    <row r="530" spans="1:7" s="172" customFormat="1" x14ac:dyDescent="0.2">
      <c r="A530" s="168"/>
      <c r="B530" s="92"/>
      <c r="C530" s="169"/>
      <c r="D530" s="170"/>
      <c r="E530" s="171"/>
      <c r="F530" s="171"/>
      <c r="G530" s="171"/>
    </row>
    <row r="531" spans="1:7" s="172" customFormat="1" x14ac:dyDescent="0.2">
      <c r="A531" s="168"/>
      <c r="B531" s="92"/>
      <c r="C531" s="169"/>
      <c r="D531" s="170"/>
      <c r="E531" s="171"/>
      <c r="F531" s="171"/>
      <c r="G531" s="171"/>
    </row>
    <row r="532" spans="1:7" s="172" customFormat="1" x14ac:dyDescent="0.2">
      <c r="A532" s="168"/>
      <c r="B532" s="92"/>
      <c r="C532" s="169"/>
      <c r="D532" s="170"/>
      <c r="E532" s="171"/>
      <c r="F532" s="171"/>
      <c r="G532" s="171"/>
    </row>
    <row r="533" spans="1:7" s="172" customFormat="1" x14ac:dyDescent="0.2">
      <c r="A533" s="168"/>
      <c r="B533" s="92"/>
      <c r="C533" s="169"/>
      <c r="D533" s="170"/>
      <c r="E533" s="171"/>
      <c r="F533" s="171"/>
      <c r="G533" s="171"/>
    </row>
    <row r="534" spans="1:7" s="172" customFormat="1" x14ac:dyDescent="0.2">
      <c r="A534" s="168"/>
      <c r="B534" s="92"/>
      <c r="C534" s="169"/>
      <c r="D534" s="170"/>
      <c r="E534" s="171"/>
      <c r="F534" s="171"/>
      <c r="G534" s="171"/>
    </row>
    <row r="535" spans="1:7" s="172" customFormat="1" x14ac:dyDescent="0.2">
      <c r="A535" s="168"/>
      <c r="B535" s="92"/>
      <c r="C535" s="169"/>
      <c r="D535" s="170"/>
      <c r="E535" s="171"/>
      <c r="F535" s="171"/>
      <c r="G535" s="171"/>
    </row>
    <row r="536" spans="1:7" s="172" customFormat="1" x14ac:dyDescent="0.2">
      <c r="A536" s="168"/>
      <c r="B536" s="92"/>
      <c r="C536" s="169"/>
      <c r="D536" s="170"/>
      <c r="E536" s="171"/>
      <c r="F536" s="171"/>
      <c r="G536" s="171"/>
    </row>
    <row r="537" spans="1:7" s="172" customFormat="1" x14ac:dyDescent="0.2">
      <c r="A537" s="168"/>
      <c r="B537" s="92"/>
      <c r="C537" s="169"/>
      <c r="D537" s="170"/>
      <c r="E537" s="171"/>
      <c r="F537" s="171"/>
      <c r="G537" s="171"/>
    </row>
    <row r="538" spans="1:7" s="172" customFormat="1" x14ac:dyDescent="0.2">
      <c r="A538" s="168"/>
      <c r="B538" s="92"/>
      <c r="C538" s="169"/>
      <c r="D538" s="170"/>
      <c r="E538" s="171"/>
      <c r="F538" s="171"/>
      <c r="G538" s="171"/>
    </row>
    <row r="539" spans="1:7" s="172" customFormat="1" x14ac:dyDescent="0.2">
      <c r="A539" s="168"/>
      <c r="B539" s="92"/>
      <c r="C539" s="169"/>
      <c r="D539" s="170"/>
      <c r="E539" s="171"/>
      <c r="F539" s="171"/>
      <c r="G539" s="171"/>
    </row>
    <row r="540" spans="1:7" s="172" customFormat="1" x14ac:dyDescent="0.2">
      <c r="A540" s="168"/>
      <c r="B540" s="92"/>
      <c r="C540" s="169"/>
      <c r="D540" s="170"/>
      <c r="E540" s="171"/>
      <c r="F540" s="171"/>
      <c r="G540" s="171"/>
    </row>
    <row r="541" spans="1:7" s="172" customFormat="1" x14ac:dyDescent="0.2">
      <c r="A541" s="168"/>
      <c r="B541" s="92"/>
      <c r="C541" s="169"/>
      <c r="D541" s="170"/>
      <c r="E541" s="171"/>
      <c r="F541" s="171"/>
      <c r="G541" s="171"/>
    </row>
    <row r="542" spans="1:7" s="172" customFormat="1" x14ac:dyDescent="0.2">
      <c r="A542" s="168"/>
      <c r="B542" s="92"/>
      <c r="C542" s="169"/>
      <c r="D542" s="170"/>
      <c r="E542" s="171"/>
      <c r="F542" s="171"/>
      <c r="G542" s="171"/>
    </row>
    <row r="543" spans="1:7" s="172" customFormat="1" x14ac:dyDescent="0.2">
      <c r="A543" s="168"/>
      <c r="B543" s="92"/>
      <c r="C543" s="169"/>
      <c r="D543" s="170"/>
      <c r="E543" s="171"/>
      <c r="F543" s="171"/>
      <c r="G543" s="171"/>
    </row>
    <row r="544" spans="1:7" s="172" customFormat="1" x14ac:dyDescent="0.2">
      <c r="A544" s="168"/>
      <c r="B544" s="92"/>
      <c r="C544" s="169"/>
      <c r="D544" s="170"/>
      <c r="E544" s="171"/>
      <c r="F544" s="171"/>
      <c r="G544" s="171"/>
    </row>
    <row r="545" spans="1:7" s="172" customFormat="1" x14ac:dyDescent="0.2">
      <c r="A545" s="168"/>
      <c r="B545" s="92"/>
      <c r="C545" s="169"/>
      <c r="D545" s="170"/>
      <c r="E545" s="171"/>
      <c r="F545" s="171"/>
      <c r="G545" s="171"/>
    </row>
    <row r="546" spans="1:7" s="172" customFormat="1" x14ac:dyDescent="0.2">
      <c r="A546" s="168"/>
      <c r="B546" s="92"/>
      <c r="C546" s="169"/>
      <c r="D546" s="170"/>
      <c r="E546" s="171"/>
      <c r="F546" s="171"/>
      <c r="G546" s="171"/>
    </row>
    <row r="547" spans="1:7" s="172" customFormat="1" x14ac:dyDescent="0.2">
      <c r="A547" s="168"/>
      <c r="B547" s="92"/>
      <c r="C547" s="169"/>
      <c r="D547" s="170"/>
      <c r="E547" s="171"/>
      <c r="F547" s="171"/>
      <c r="G547" s="171"/>
    </row>
    <row r="548" spans="1:7" s="172" customFormat="1" x14ac:dyDescent="0.2">
      <c r="A548" s="168"/>
      <c r="B548" s="92"/>
      <c r="C548" s="169"/>
      <c r="D548" s="170"/>
      <c r="E548" s="171"/>
      <c r="F548" s="171"/>
      <c r="G548" s="171"/>
    </row>
    <row r="549" spans="1:7" s="172" customFormat="1" x14ac:dyDescent="0.2">
      <c r="A549" s="168"/>
      <c r="B549" s="92"/>
      <c r="C549" s="169"/>
      <c r="D549" s="170"/>
      <c r="E549" s="171"/>
      <c r="F549" s="171"/>
      <c r="G549" s="171"/>
    </row>
    <row r="550" spans="1:7" s="172" customFormat="1" x14ac:dyDescent="0.2">
      <c r="A550" s="168"/>
      <c r="B550" s="92"/>
      <c r="C550" s="169"/>
      <c r="D550" s="170"/>
      <c r="E550" s="171"/>
      <c r="F550" s="171"/>
      <c r="G550" s="171"/>
    </row>
    <row r="551" spans="1:7" s="172" customFormat="1" x14ac:dyDescent="0.2">
      <c r="A551" s="168"/>
      <c r="B551" s="92"/>
      <c r="C551" s="169"/>
      <c r="D551" s="170"/>
      <c r="E551" s="171"/>
      <c r="F551" s="171"/>
      <c r="G551" s="171"/>
    </row>
    <row r="552" spans="1:7" s="172" customFormat="1" x14ac:dyDescent="0.2">
      <c r="A552" s="168"/>
      <c r="B552" s="92"/>
      <c r="C552" s="169"/>
      <c r="D552" s="170"/>
      <c r="E552" s="171"/>
      <c r="F552" s="171"/>
      <c r="G552" s="171"/>
    </row>
    <row r="553" spans="1:7" s="172" customFormat="1" x14ac:dyDescent="0.2">
      <c r="A553" s="168"/>
      <c r="B553" s="92"/>
      <c r="C553" s="169"/>
      <c r="D553" s="170"/>
      <c r="E553" s="171"/>
      <c r="F553" s="171"/>
      <c r="G553" s="171"/>
    </row>
    <row r="554" spans="1:7" s="172" customFormat="1" x14ac:dyDescent="0.2">
      <c r="A554" s="168"/>
      <c r="B554" s="92"/>
      <c r="C554" s="169"/>
      <c r="D554" s="170"/>
      <c r="E554" s="171"/>
      <c r="F554" s="171"/>
      <c r="G554" s="171"/>
    </row>
    <row r="555" spans="1:7" s="172" customFormat="1" x14ac:dyDescent="0.2">
      <c r="A555" s="168"/>
      <c r="B555" s="92"/>
      <c r="C555" s="169"/>
      <c r="D555" s="170"/>
      <c r="E555" s="171"/>
      <c r="F555" s="171"/>
      <c r="G555" s="171"/>
    </row>
    <row r="556" spans="1:7" s="172" customFormat="1" x14ac:dyDescent="0.2">
      <c r="A556" s="168"/>
      <c r="B556" s="92"/>
      <c r="C556" s="169"/>
      <c r="D556" s="170"/>
      <c r="E556" s="171"/>
      <c r="F556" s="171"/>
      <c r="G556" s="171"/>
    </row>
    <row r="557" spans="1:7" s="172" customFormat="1" x14ac:dyDescent="0.2">
      <c r="A557" s="168"/>
      <c r="B557" s="92"/>
      <c r="C557" s="169"/>
      <c r="D557" s="170"/>
      <c r="E557" s="171"/>
      <c r="F557" s="171"/>
      <c r="G557" s="171"/>
    </row>
    <row r="558" spans="1:7" s="172" customFormat="1" x14ac:dyDescent="0.2">
      <c r="A558" s="168"/>
      <c r="B558" s="92"/>
      <c r="C558" s="169"/>
      <c r="D558" s="170"/>
      <c r="E558" s="171"/>
      <c r="F558" s="171"/>
      <c r="G558" s="171"/>
    </row>
    <row r="559" spans="1:7" s="172" customFormat="1" x14ac:dyDescent="0.2">
      <c r="A559" s="168"/>
      <c r="B559" s="92"/>
      <c r="C559" s="169"/>
      <c r="D559" s="170"/>
      <c r="E559" s="171"/>
      <c r="F559" s="171"/>
      <c r="G559" s="171"/>
    </row>
    <row r="560" spans="1:7" s="172" customFormat="1" x14ac:dyDescent="0.2">
      <c r="A560" s="168"/>
      <c r="B560" s="92"/>
      <c r="C560" s="169"/>
      <c r="D560" s="170"/>
      <c r="E560" s="171"/>
      <c r="F560" s="171"/>
      <c r="G560" s="171"/>
    </row>
    <row r="561" spans="1:7" s="172" customFormat="1" x14ac:dyDescent="0.2">
      <c r="A561" s="168"/>
      <c r="B561" s="92"/>
      <c r="C561" s="169"/>
      <c r="D561" s="170"/>
      <c r="E561" s="171"/>
      <c r="F561" s="171"/>
      <c r="G561" s="171"/>
    </row>
    <row r="562" spans="1:7" s="172" customFormat="1" x14ac:dyDescent="0.2">
      <c r="A562" s="168"/>
      <c r="B562" s="92"/>
      <c r="C562" s="169"/>
      <c r="D562" s="170"/>
      <c r="E562" s="171"/>
      <c r="F562" s="171"/>
      <c r="G562" s="171"/>
    </row>
    <row r="563" spans="1:7" s="172" customFormat="1" x14ac:dyDescent="0.2">
      <c r="A563" s="168"/>
      <c r="B563" s="92"/>
      <c r="C563" s="169"/>
      <c r="D563" s="170"/>
      <c r="E563" s="171"/>
      <c r="F563" s="171"/>
      <c r="G563" s="171"/>
    </row>
    <row r="564" spans="1:7" s="172" customFormat="1" x14ac:dyDescent="0.2">
      <c r="A564" s="168"/>
      <c r="B564" s="92"/>
      <c r="C564" s="169"/>
      <c r="D564" s="170"/>
      <c r="E564" s="171"/>
      <c r="F564" s="171"/>
      <c r="G564" s="171"/>
    </row>
    <row r="565" spans="1:7" s="172" customFormat="1" x14ac:dyDescent="0.2">
      <c r="A565" s="168"/>
      <c r="B565" s="92"/>
      <c r="C565" s="169"/>
      <c r="D565" s="170"/>
      <c r="E565" s="171"/>
      <c r="F565" s="171"/>
      <c r="G565" s="171"/>
    </row>
    <row r="566" spans="1:7" s="172" customFormat="1" x14ac:dyDescent="0.2">
      <c r="A566" s="168"/>
      <c r="B566" s="92"/>
      <c r="C566" s="169"/>
      <c r="D566" s="170"/>
      <c r="E566" s="171"/>
      <c r="F566" s="171"/>
      <c r="G566" s="171"/>
    </row>
    <row r="567" spans="1:7" s="172" customFormat="1" x14ac:dyDescent="0.2">
      <c r="A567" s="168"/>
      <c r="B567" s="92"/>
      <c r="C567" s="169"/>
      <c r="D567" s="170"/>
      <c r="E567" s="171"/>
      <c r="F567" s="171"/>
      <c r="G567" s="171"/>
    </row>
    <row r="568" spans="1:7" s="172" customFormat="1" x14ac:dyDescent="0.2">
      <c r="A568" s="168"/>
      <c r="B568" s="92"/>
      <c r="C568" s="169"/>
      <c r="D568" s="170"/>
      <c r="E568" s="171"/>
      <c r="F568" s="171"/>
      <c r="G568" s="171"/>
    </row>
    <row r="569" spans="1:7" s="172" customFormat="1" x14ac:dyDescent="0.2">
      <c r="A569" s="168"/>
      <c r="B569" s="92"/>
      <c r="C569" s="169"/>
      <c r="D569" s="170"/>
      <c r="E569" s="171"/>
      <c r="F569" s="171"/>
      <c r="G569" s="171"/>
    </row>
    <row r="570" spans="1:7" s="172" customFormat="1" x14ac:dyDescent="0.2">
      <c r="A570" s="168"/>
      <c r="B570" s="92"/>
      <c r="C570" s="169"/>
      <c r="D570" s="170"/>
      <c r="E570" s="171"/>
      <c r="F570" s="171"/>
      <c r="G570" s="171"/>
    </row>
    <row r="571" spans="1:7" s="172" customFormat="1" x14ac:dyDescent="0.2">
      <c r="A571" s="168"/>
      <c r="B571" s="92"/>
      <c r="C571" s="169"/>
      <c r="D571" s="170"/>
      <c r="E571" s="171"/>
      <c r="F571" s="171"/>
      <c r="G571" s="171"/>
    </row>
    <row r="572" spans="1:7" s="172" customFormat="1" x14ac:dyDescent="0.2">
      <c r="A572" s="168"/>
      <c r="B572" s="92"/>
      <c r="C572" s="169"/>
      <c r="D572" s="170"/>
      <c r="E572" s="171"/>
      <c r="F572" s="171"/>
      <c r="G572" s="171"/>
    </row>
    <row r="573" spans="1:7" s="172" customFormat="1" x14ac:dyDescent="0.2">
      <c r="A573" s="168"/>
      <c r="B573" s="92"/>
      <c r="C573" s="169"/>
      <c r="D573" s="170"/>
      <c r="E573" s="171"/>
      <c r="F573" s="171"/>
      <c r="G573" s="171"/>
    </row>
    <row r="574" spans="1:7" s="172" customFormat="1" x14ac:dyDescent="0.2">
      <c r="A574" s="168"/>
      <c r="B574" s="92"/>
      <c r="C574" s="169"/>
      <c r="D574" s="170"/>
      <c r="E574" s="171"/>
      <c r="F574" s="171"/>
      <c r="G574" s="171"/>
    </row>
    <row r="575" spans="1:7" s="172" customFormat="1" x14ac:dyDescent="0.2">
      <c r="A575" s="168"/>
      <c r="B575" s="92"/>
      <c r="C575" s="169"/>
      <c r="D575" s="170"/>
      <c r="E575" s="171"/>
      <c r="F575" s="171"/>
      <c r="G575" s="171"/>
    </row>
    <row r="576" spans="1:7" s="172" customFormat="1" x14ac:dyDescent="0.2">
      <c r="A576" s="168"/>
      <c r="B576" s="92"/>
      <c r="C576" s="169"/>
      <c r="D576" s="170"/>
      <c r="E576" s="171"/>
      <c r="F576" s="171"/>
      <c r="G576" s="171"/>
    </row>
    <row r="577" spans="1:7" s="172" customFormat="1" x14ac:dyDescent="0.2">
      <c r="A577" s="168"/>
      <c r="B577" s="92"/>
      <c r="C577" s="169"/>
      <c r="D577" s="170"/>
      <c r="E577" s="171"/>
      <c r="F577" s="171"/>
      <c r="G577" s="171"/>
    </row>
    <row r="578" spans="1:7" s="172" customFormat="1" x14ac:dyDescent="0.2">
      <c r="A578" s="168"/>
      <c r="B578" s="92"/>
      <c r="C578" s="169"/>
      <c r="D578" s="170"/>
      <c r="E578" s="171"/>
      <c r="F578" s="171"/>
      <c r="G578" s="171"/>
    </row>
    <row r="579" spans="1:7" s="172" customFormat="1" x14ac:dyDescent="0.2">
      <c r="A579" s="168"/>
      <c r="B579" s="92"/>
      <c r="C579" s="169"/>
      <c r="D579" s="170"/>
      <c r="E579" s="171"/>
      <c r="F579" s="171"/>
      <c r="G579" s="171"/>
    </row>
    <row r="580" spans="1:7" s="172" customFormat="1" x14ac:dyDescent="0.2">
      <c r="A580" s="168"/>
      <c r="B580" s="92"/>
      <c r="C580" s="169"/>
      <c r="D580" s="170"/>
      <c r="E580" s="171"/>
      <c r="F580" s="171"/>
      <c r="G580" s="171"/>
    </row>
    <row r="581" spans="1:7" s="172" customFormat="1" x14ac:dyDescent="0.2">
      <c r="A581" s="168"/>
      <c r="B581" s="92"/>
      <c r="C581" s="169"/>
      <c r="D581" s="170"/>
      <c r="E581" s="171"/>
      <c r="F581" s="171"/>
      <c r="G581" s="171"/>
    </row>
    <row r="582" spans="1:7" s="172" customFormat="1" x14ac:dyDescent="0.2">
      <c r="A582" s="168"/>
      <c r="B582" s="92"/>
      <c r="C582" s="169"/>
      <c r="D582" s="170"/>
      <c r="E582" s="171"/>
      <c r="F582" s="171"/>
      <c r="G582" s="171"/>
    </row>
    <row r="583" spans="1:7" s="172" customFormat="1" x14ac:dyDescent="0.2">
      <c r="A583" s="168"/>
      <c r="B583" s="92"/>
      <c r="C583" s="169"/>
      <c r="D583" s="170"/>
      <c r="E583" s="171"/>
      <c r="F583" s="171"/>
      <c r="G583" s="171"/>
    </row>
    <row r="584" spans="1:7" s="172" customFormat="1" x14ac:dyDescent="0.2">
      <c r="A584" s="168"/>
      <c r="B584" s="92"/>
      <c r="C584" s="169"/>
      <c r="D584" s="170"/>
      <c r="E584" s="171"/>
      <c r="F584" s="171"/>
      <c r="G584" s="171"/>
    </row>
    <row r="585" spans="1:7" s="172" customFormat="1" x14ac:dyDescent="0.2">
      <c r="A585" s="168"/>
      <c r="B585" s="92"/>
      <c r="C585" s="169"/>
      <c r="D585" s="170"/>
      <c r="E585" s="171"/>
      <c r="F585" s="171"/>
      <c r="G585" s="171"/>
    </row>
    <row r="586" spans="1:7" s="172" customFormat="1" x14ac:dyDescent="0.2">
      <c r="A586" s="168"/>
      <c r="B586" s="92"/>
      <c r="C586" s="169"/>
      <c r="D586" s="170"/>
      <c r="E586" s="171"/>
      <c r="F586" s="171"/>
      <c r="G586" s="171"/>
    </row>
    <row r="587" spans="1:7" s="172" customFormat="1" x14ac:dyDescent="0.2">
      <c r="A587" s="168"/>
      <c r="B587" s="92"/>
      <c r="C587" s="169"/>
      <c r="D587" s="170"/>
      <c r="E587" s="171"/>
      <c r="F587" s="171"/>
      <c r="G587" s="171"/>
    </row>
    <row r="588" spans="1:7" s="172" customFormat="1" x14ac:dyDescent="0.2">
      <c r="A588" s="168"/>
      <c r="B588" s="92"/>
      <c r="C588" s="169"/>
      <c r="D588" s="170"/>
      <c r="E588" s="171"/>
      <c r="F588" s="171"/>
      <c r="G588" s="171"/>
    </row>
    <row r="589" spans="1:7" s="172" customFormat="1" x14ac:dyDescent="0.2">
      <c r="A589" s="168"/>
      <c r="B589" s="92"/>
      <c r="C589" s="169"/>
      <c r="D589" s="170"/>
      <c r="E589" s="171"/>
      <c r="F589" s="171"/>
      <c r="G589" s="171"/>
    </row>
    <row r="590" spans="1:7" s="172" customFormat="1" x14ac:dyDescent="0.2">
      <c r="A590" s="168"/>
      <c r="B590" s="92"/>
      <c r="C590" s="169"/>
      <c r="D590" s="170"/>
      <c r="E590" s="171"/>
      <c r="F590" s="171"/>
      <c r="G590" s="171"/>
    </row>
    <row r="591" spans="1:7" s="172" customFormat="1" x14ac:dyDescent="0.2">
      <c r="A591" s="168"/>
      <c r="B591" s="92"/>
      <c r="C591" s="169"/>
      <c r="D591" s="170"/>
      <c r="E591" s="171"/>
      <c r="F591" s="171"/>
      <c r="G591" s="171"/>
    </row>
    <row r="592" spans="1:7" s="172" customFormat="1" x14ac:dyDescent="0.2">
      <c r="A592" s="168"/>
      <c r="B592" s="92"/>
      <c r="C592" s="169"/>
      <c r="D592" s="170"/>
      <c r="E592" s="171"/>
      <c r="F592" s="171"/>
      <c r="G592" s="171"/>
    </row>
    <row r="593" spans="1:7" s="172" customFormat="1" x14ac:dyDescent="0.2">
      <c r="A593" s="168"/>
      <c r="B593" s="92"/>
      <c r="C593" s="169"/>
      <c r="D593" s="170"/>
      <c r="E593" s="171"/>
      <c r="F593" s="171"/>
      <c r="G593" s="171"/>
    </row>
    <row r="594" spans="1:7" s="172" customFormat="1" x14ac:dyDescent="0.2">
      <c r="A594" s="168"/>
      <c r="B594" s="92"/>
      <c r="C594" s="169"/>
      <c r="D594" s="170"/>
      <c r="E594" s="171"/>
      <c r="F594" s="171"/>
      <c r="G594" s="171"/>
    </row>
    <row r="595" spans="1:7" s="172" customFormat="1" x14ac:dyDescent="0.2">
      <c r="A595" s="168"/>
      <c r="B595" s="92"/>
      <c r="C595" s="169"/>
      <c r="D595" s="170"/>
      <c r="E595" s="171"/>
      <c r="F595" s="171"/>
      <c r="G595" s="171"/>
    </row>
    <row r="596" spans="1:7" s="172" customFormat="1" x14ac:dyDescent="0.2">
      <c r="A596" s="168"/>
      <c r="B596" s="92"/>
      <c r="C596" s="169"/>
      <c r="D596" s="170"/>
      <c r="E596" s="171"/>
      <c r="F596" s="171"/>
      <c r="G596" s="171"/>
    </row>
    <row r="597" spans="1:7" s="172" customFormat="1" x14ac:dyDescent="0.2">
      <c r="A597" s="168"/>
      <c r="B597" s="92"/>
      <c r="C597" s="169"/>
      <c r="D597" s="170"/>
      <c r="E597" s="171"/>
      <c r="F597" s="171"/>
      <c r="G597" s="171"/>
    </row>
    <row r="598" spans="1:7" s="172" customFormat="1" x14ac:dyDescent="0.2">
      <c r="A598" s="168"/>
      <c r="B598" s="92"/>
      <c r="C598" s="169"/>
      <c r="D598" s="170"/>
      <c r="E598" s="171"/>
      <c r="F598" s="171"/>
      <c r="G598" s="171"/>
    </row>
    <row r="599" spans="1:7" s="172" customFormat="1" x14ac:dyDescent="0.2">
      <c r="A599" s="168"/>
      <c r="B599" s="92"/>
      <c r="C599" s="169"/>
      <c r="D599" s="170"/>
      <c r="E599" s="171"/>
      <c r="F599" s="171"/>
      <c r="G599" s="171"/>
    </row>
    <row r="600" spans="1:7" s="172" customFormat="1" x14ac:dyDescent="0.2">
      <c r="A600" s="168"/>
      <c r="B600" s="92"/>
      <c r="C600" s="169"/>
      <c r="D600" s="170"/>
      <c r="E600" s="171"/>
      <c r="F600" s="171"/>
      <c r="G600" s="171"/>
    </row>
    <row r="601" spans="1:7" s="172" customFormat="1" x14ac:dyDescent="0.2">
      <c r="A601" s="168"/>
      <c r="B601" s="92"/>
      <c r="C601" s="169"/>
      <c r="D601" s="170"/>
      <c r="E601" s="171"/>
      <c r="F601" s="171"/>
      <c r="G601" s="171"/>
    </row>
    <row r="602" spans="1:7" s="172" customFormat="1" x14ac:dyDescent="0.2">
      <c r="A602" s="168"/>
      <c r="B602" s="92"/>
      <c r="C602" s="169"/>
      <c r="D602" s="170"/>
      <c r="E602" s="171"/>
      <c r="F602" s="171"/>
      <c r="G602" s="171"/>
    </row>
    <row r="603" spans="1:7" s="172" customFormat="1" x14ac:dyDescent="0.2">
      <c r="A603" s="168"/>
      <c r="B603" s="92"/>
      <c r="C603" s="169"/>
      <c r="D603" s="170"/>
      <c r="E603" s="171"/>
      <c r="F603" s="171"/>
      <c r="G603" s="171"/>
    </row>
    <row r="604" spans="1:7" s="172" customFormat="1" x14ac:dyDescent="0.2">
      <c r="A604" s="168"/>
      <c r="B604" s="92"/>
      <c r="C604" s="169"/>
      <c r="D604" s="170"/>
      <c r="E604" s="171"/>
      <c r="F604" s="171"/>
      <c r="G604" s="171"/>
    </row>
    <row r="605" spans="1:7" s="172" customFormat="1" x14ac:dyDescent="0.2">
      <c r="A605" s="168"/>
      <c r="B605" s="92"/>
      <c r="C605" s="169"/>
      <c r="D605" s="170"/>
      <c r="E605" s="171"/>
      <c r="F605" s="171"/>
      <c r="G605" s="171"/>
    </row>
    <row r="606" spans="1:7" s="172" customFormat="1" x14ac:dyDescent="0.2">
      <c r="A606" s="168"/>
      <c r="B606" s="92"/>
      <c r="C606" s="169"/>
      <c r="D606" s="170"/>
      <c r="E606" s="171"/>
      <c r="F606" s="171"/>
      <c r="G606" s="171"/>
    </row>
    <row r="607" spans="1:7" s="172" customFormat="1" x14ac:dyDescent="0.2">
      <c r="A607" s="168"/>
      <c r="B607" s="92"/>
      <c r="C607" s="169"/>
      <c r="D607" s="170"/>
      <c r="E607" s="171"/>
      <c r="F607" s="171"/>
      <c r="G607" s="171"/>
    </row>
    <row r="608" spans="1:7" s="172" customFormat="1" x14ac:dyDescent="0.2">
      <c r="A608" s="168"/>
      <c r="B608" s="92"/>
      <c r="C608" s="169"/>
      <c r="D608" s="170"/>
      <c r="E608" s="171"/>
      <c r="F608" s="171"/>
      <c r="G608" s="171"/>
    </row>
    <row r="609" spans="1:7" s="172" customFormat="1" x14ac:dyDescent="0.2">
      <c r="A609" s="168"/>
      <c r="B609" s="92"/>
      <c r="C609" s="169"/>
      <c r="D609" s="170"/>
      <c r="E609" s="171"/>
      <c r="F609" s="171"/>
      <c r="G609" s="171"/>
    </row>
    <row r="610" spans="1:7" s="172" customFormat="1" x14ac:dyDescent="0.2">
      <c r="A610" s="168"/>
      <c r="B610" s="92"/>
      <c r="C610" s="169"/>
      <c r="D610" s="170"/>
      <c r="E610" s="171"/>
      <c r="F610" s="171"/>
      <c r="G610" s="171"/>
    </row>
    <row r="611" spans="1:7" s="172" customFormat="1" x14ac:dyDescent="0.2">
      <c r="A611" s="168"/>
      <c r="B611" s="92"/>
      <c r="C611" s="169"/>
      <c r="D611" s="170"/>
      <c r="E611" s="171"/>
      <c r="F611" s="171"/>
      <c r="G611" s="171"/>
    </row>
    <row r="612" spans="1:7" s="172" customFormat="1" x14ac:dyDescent="0.2">
      <c r="A612" s="168"/>
      <c r="B612" s="92"/>
      <c r="C612" s="169"/>
      <c r="D612" s="170"/>
      <c r="E612" s="171"/>
      <c r="F612" s="171"/>
      <c r="G612" s="171"/>
    </row>
    <row r="613" spans="1:7" s="172" customFormat="1" x14ac:dyDescent="0.2">
      <c r="A613" s="168"/>
      <c r="B613" s="92"/>
      <c r="C613" s="169"/>
      <c r="D613" s="170"/>
      <c r="E613" s="171"/>
      <c r="F613" s="171"/>
      <c r="G613" s="171"/>
    </row>
    <row r="614" spans="1:7" s="172" customFormat="1" x14ac:dyDescent="0.2">
      <c r="A614" s="168"/>
      <c r="B614" s="92"/>
      <c r="C614" s="169"/>
      <c r="D614" s="170"/>
      <c r="E614" s="171"/>
      <c r="F614" s="171"/>
      <c r="G614" s="171"/>
    </row>
    <row r="615" spans="1:7" s="172" customFormat="1" x14ac:dyDescent="0.2">
      <c r="A615" s="168"/>
      <c r="B615" s="92"/>
      <c r="C615" s="169"/>
      <c r="D615" s="170"/>
      <c r="E615" s="171"/>
      <c r="F615" s="171"/>
      <c r="G615" s="171"/>
    </row>
    <row r="616" spans="1:7" s="172" customFormat="1" x14ac:dyDescent="0.2">
      <c r="A616" s="168"/>
      <c r="B616" s="92"/>
      <c r="C616" s="169"/>
      <c r="D616" s="170"/>
      <c r="E616" s="171"/>
      <c r="F616" s="171"/>
      <c r="G616" s="171"/>
    </row>
    <row r="617" spans="1:7" s="172" customFormat="1" x14ac:dyDescent="0.2">
      <c r="A617" s="168"/>
      <c r="B617" s="92"/>
      <c r="C617" s="169"/>
      <c r="D617" s="170"/>
      <c r="E617" s="171"/>
      <c r="F617" s="171"/>
      <c r="G617" s="171"/>
    </row>
    <row r="618" spans="1:7" s="172" customFormat="1" x14ac:dyDescent="0.2">
      <c r="A618" s="168"/>
      <c r="B618" s="92"/>
      <c r="C618" s="169"/>
      <c r="D618" s="170"/>
      <c r="E618" s="171"/>
      <c r="F618" s="171"/>
      <c r="G618" s="171"/>
    </row>
    <row r="619" spans="1:7" s="172" customFormat="1" x14ac:dyDescent="0.2">
      <c r="A619" s="168"/>
      <c r="B619" s="92"/>
      <c r="C619" s="169"/>
      <c r="D619" s="170"/>
      <c r="E619" s="171"/>
      <c r="F619" s="171"/>
      <c r="G619" s="171"/>
    </row>
    <row r="620" spans="1:7" s="172" customFormat="1" x14ac:dyDescent="0.2">
      <c r="A620" s="168"/>
      <c r="B620" s="92"/>
      <c r="C620" s="169"/>
      <c r="D620" s="170"/>
      <c r="E620" s="171"/>
      <c r="F620" s="171"/>
      <c r="G620" s="171"/>
    </row>
    <row r="621" spans="1:7" s="172" customFormat="1" x14ac:dyDescent="0.2">
      <c r="A621" s="168"/>
      <c r="B621" s="92"/>
      <c r="C621" s="169"/>
      <c r="D621" s="170"/>
      <c r="E621" s="171"/>
      <c r="F621" s="171"/>
      <c r="G621" s="171"/>
    </row>
    <row r="622" spans="1:7" s="172" customFormat="1" x14ac:dyDescent="0.2">
      <c r="A622" s="168"/>
      <c r="B622" s="92"/>
      <c r="C622" s="169"/>
      <c r="D622" s="170"/>
      <c r="E622" s="171"/>
      <c r="F622" s="171"/>
      <c r="G622" s="171"/>
    </row>
    <row r="623" spans="1:7" s="172" customFormat="1" x14ac:dyDescent="0.2">
      <c r="A623" s="168"/>
      <c r="B623" s="92"/>
      <c r="C623" s="169"/>
      <c r="D623" s="170"/>
      <c r="E623" s="171"/>
      <c r="F623" s="171"/>
      <c r="G623" s="171"/>
    </row>
    <row r="624" spans="1:7" s="172" customFormat="1" x14ac:dyDescent="0.2">
      <c r="A624" s="168"/>
      <c r="B624" s="92"/>
      <c r="C624" s="169"/>
      <c r="D624" s="170"/>
      <c r="E624" s="171"/>
      <c r="F624" s="171"/>
      <c r="G624" s="171"/>
    </row>
    <row r="625" spans="1:7" s="172" customFormat="1" x14ac:dyDescent="0.2">
      <c r="A625" s="168"/>
      <c r="B625" s="92"/>
      <c r="C625" s="169"/>
      <c r="D625" s="170"/>
      <c r="E625" s="171"/>
      <c r="F625" s="171"/>
      <c r="G625" s="171"/>
    </row>
    <row r="626" spans="1:7" s="172" customFormat="1" x14ac:dyDescent="0.2">
      <c r="A626" s="168"/>
      <c r="B626" s="92"/>
      <c r="C626" s="169"/>
      <c r="D626" s="170"/>
      <c r="E626" s="171"/>
      <c r="F626" s="171"/>
      <c r="G626" s="171"/>
    </row>
    <row r="627" spans="1:7" s="172" customFormat="1" x14ac:dyDescent="0.2">
      <c r="A627" s="168"/>
      <c r="B627" s="92"/>
      <c r="C627" s="169"/>
      <c r="D627" s="170"/>
      <c r="E627" s="171"/>
      <c r="F627" s="171"/>
      <c r="G627" s="171"/>
    </row>
    <row r="628" spans="1:7" s="172" customFormat="1" x14ac:dyDescent="0.2">
      <c r="A628" s="168"/>
      <c r="B628" s="92"/>
      <c r="C628" s="169"/>
      <c r="D628" s="170"/>
      <c r="E628" s="171"/>
      <c r="F628" s="171"/>
      <c r="G628" s="171"/>
    </row>
    <row r="629" spans="1:7" s="172" customFormat="1" x14ac:dyDescent="0.2">
      <c r="A629" s="168"/>
      <c r="B629" s="92"/>
      <c r="C629" s="169"/>
      <c r="D629" s="170"/>
      <c r="E629" s="171"/>
      <c r="F629" s="171"/>
      <c r="G629" s="171"/>
    </row>
    <row r="630" spans="1:7" s="172" customFormat="1" x14ac:dyDescent="0.2">
      <c r="A630" s="168"/>
      <c r="B630" s="92"/>
      <c r="C630" s="169"/>
      <c r="D630" s="170"/>
      <c r="E630" s="171"/>
      <c r="F630" s="171"/>
      <c r="G630" s="171"/>
    </row>
    <row r="631" spans="1:7" s="172" customFormat="1" x14ac:dyDescent="0.2">
      <c r="A631" s="168"/>
      <c r="B631" s="92"/>
      <c r="C631" s="169"/>
      <c r="D631" s="170"/>
      <c r="E631" s="171"/>
      <c r="F631" s="171"/>
      <c r="G631" s="171"/>
    </row>
    <row r="632" spans="1:7" s="172" customFormat="1" x14ac:dyDescent="0.2">
      <c r="A632" s="168"/>
      <c r="B632" s="92"/>
      <c r="C632" s="169"/>
      <c r="D632" s="170"/>
      <c r="E632" s="171"/>
      <c r="F632" s="171"/>
      <c r="G632" s="171"/>
    </row>
    <row r="633" spans="1:7" s="172" customFormat="1" x14ac:dyDescent="0.2">
      <c r="A633" s="168"/>
      <c r="B633" s="92"/>
      <c r="C633" s="169"/>
      <c r="D633" s="170"/>
      <c r="E633" s="171"/>
      <c r="F633" s="171"/>
      <c r="G633" s="171"/>
    </row>
    <row r="634" spans="1:7" s="172" customFormat="1" x14ac:dyDescent="0.2">
      <c r="A634" s="168"/>
      <c r="B634" s="92"/>
      <c r="C634" s="169"/>
      <c r="D634" s="170"/>
      <c r="E634" s="171"/>
      <c r="F634" s="171"/>
      <c r="G634" s="171"/>
    </row>
    <row r="635" spans="1:7" s="172" customFormat="1" x14ac:dyDescent="0.2">
      <c r="A635" s="168"/>
      <c r="B635" s="92"/>
      <c r="C635" s="169"/>
      <c r="D635" s="170"/>
      <c r="E635" s="171"/>
      <c r="F635" s="171"/>
      <c r="G635" s="171"/>
    </row>
    <row r="636" spans="1:7" s="172" customFormat="1" x14ac:dyDescent="0.2">
      <c r="A636" s="168"/>
      <c r="B636" s="92"/>
      <c r="C636" s="169"/>
      <c r="D636" s="170"/>
      <c r="E636" s="171"/>
      <c r="F636" s="171"/>
      <c r="G636" s="171"/>
    </row>
    <row r="637" spans="1:7" s="172" customFormat="1" x14ac:dyDescent="0.2">
      <c r="A637" s="168"/>
      <c r="B637" s="92"/>
      <c r="C637" s="169"/>
      <c r="D637" s="170"/>
      <c r="E637" s="171"/>
      <c r="F637" s="171"/>
      <c r="G637" s="171"/>
    </row>
    <row r="638" spans="1:7" s="172" customFormat="1" x14ac:dyDescent="0.2">
      <c r="A638" s="168"/>
      <c r="B638" s="92"/>
      <c r="C638" s="169"/>
      <c r="D638" s="170"/>
      <c r="E638" s="171"/>
      <c r="F638" s="171"/>
      <c r="G638" s="171"/>
    </row>
    <row r="639" spans="1:7" s="172" customFormat="1" x14ac:dyDescent="0.2">
      <c r="A639" s="168"/>
      <c r="B639" s="92"/>
      <c r="C639" s="169"/>
      <c r="D639" s="170"/>
      <c r="E639" s="171"/>
      <c r="F639" s="171"/>
      <c r="G639" s="171"/>
    </row>
    <row r="640" spans="1:7" s="172" customFormat="1" x14ac:dyDescent="0.2">
      <c r="A640" s="168"/>
      <c r="B640" s="92"/>
      <c r="C640" s="169"/>
      <c r="D640" s="170"/>
      <c r="E640" s="171"/>
      <c r="F640" s="171"/>
      <c r="G640" s="171"/>
    </row>
    <row r="641" spans="1:7" s="172" customFormat="1" x14ac:dyDescent="0.2">
      <c r="A641" s="168"/>
      <c r="B641" s="92"/>
      <c r="C641" s="169"/>
      <c r="D641" s="170"/>
      <c r="E641" s="171"/>
      <c r="F641" s="171"/>
      <c r="G641" s="171"/>
    </row>
    <row r="642" spans="1:7" s="172" customFormat="1" x14ac:dyDescent="0.2">
      <c r="A642" s="168"/>
      <c r="B642" s="92"/>
      <c r="C642" s="169"/>
      <c r="D642" s="170"/>
      <c r="E642" s="171"/>
      <c r="F642" s="171"/>
      <c r="G642" s="171"/>
    </row>
    <row r="643" spans="1:7" s="172" customFormat="1" x14ac:dyDescent="0.2">
      <c r="A643" s="168"/>
      <c r="B643" s="92"/>
      <c r="C643" s="169"/>
      <c r="D643" s="170"/>
      <c r="E643" s="171"/>
      <c r="F643" s="171"/>
      <c r="G643" s="171"/>
    </row>
    <row r="644" spans="1:7" s="172" customFormat="1" x14ac:dyDescent="0.2">
      <c r="A644" s="168"/>
      <c r="B644" s="92"/>
      <c r="C644" s="169"/>
      <c r="D644" s="170"/>
      <c r="E644" s="171"/>
      <c r="F644" s="171"/>
      <c r="G644" s="171"/>
    </row>
    <row r="645" spans="1:7" s="172" customFormat="1" x14ac:dyDescent="0.2">
      <c r="A645" s="168"/>
      <c r="B645" s="92"/>
      <c r="C645" s="169"/>
      <c r="D645" s="170"/>
      <c r="E645" s="171"/>
      <c r="F645" s="171"/>
      <c r="G645" s="171"/>
    </row>
    <row r="646" spans="1:7" s="172" customFormat="1" x14ac:dyDescent="0.2">
      <c r="A646" s="168"/>
      <c r="B646" s="92"/>
      <c r="C646" s="169"/>
      <c r="D646" s="170"/>
      <c r="E646" s="171"/>
      <c r="F646" s="171"/>
      <c r="G646" s="171"/>
    </row>
    <row r="647" spans="1:7" s="172" customFormat="1" x14ac:dyDescent="0.2">
      <c r="A647" s="168"/>
      <c r="B647" s="92"/>
      <c r="C647" s="169"/>
      <c r="D647" s="170"/>
      <c r="E647" s="171"/>
      <c r="F647" s="171"/>
      <c r="G647" s="171"/>
    </row>
    <row r="648" spans="1:7" s="172" customFormat="1" x14ac:dyDescent="0.2">
      <c r="A648" s="168"/>
      <c r="B648" s="92"/>
      <c r="C648" s="169"/>
      <c r="D648" s="170"/>
      <c r="E648" s="171"/>
      <c r="F648" s="171"/>
      <c r="G648" s="171"/>
    </row>
    <row r="649" spans="1:7" s="172" customFormat="1" x14ac:dyDescent="0.2">
      <c r="A649" s="168"/>
      <c r="B649" s="92"/>
      <c r="C649" s="169"/>
      <c r="D649" s="170"/>
      <c r="E649" s="171"/>
      <c r="F649" s="171"/>
      <c r="G649" s="171"/>
    </row>
    <row r="650" spans="1:7" s="172" customFormat="1" x14ac:dyDescent="0.2">
      <c r="A650" s="168"/>
      <c r="B650" s="92"/>
      <c r="C650" s="169"/>
      <c r="D650" s="170"/>
      <c r="E650" s="171"/>
      <c r="F650" s="171"/>
      <c r="G650" s="171"/>
    </row>
    <row r="651" spans="1:7" s="172" customFormat="1" x14ac:dyDescent="0.2">
      <c r="A651" s="168"/>
      <c r="B651" s="92"/>
      <c r="C651" s="169"/>
      <c r="D651" s="170"/>
      <c r="E651" s="171"/>
      <c r="F651" s="171"/>
      <c r="G651" s="171"/>
    </row>
    <row r="652" spans="1:7" s="172" customFormat="1" x14ac:dyDescent="0.2">
      <c r="A652" s="168"/>
      <c r="B652" s="92"/>
      <c r="C652" s="169"/>
      <c r="D652" s="170"/>
      <c r="E652" s="171"/>
      <c r="F652" s="171"/>
      <c r="G652" s="171"/>
    </row>
    <row r="653" spans="1:7" s="172" customFormat="1" x14ac:dyDescent="0.2">
      <c r="A653" s="168"/>
      <c r="B653" s="92"/>
      <c r="C653" s="169"/>
      <c r="D653" s="170"/>
      <c r="E653" s="171"/>
      <c r="F653" s="171"/>
      <c r="G653" s="171"/>
    </row>
    <row r="654" spans="1:7" s="172" customFormat="1" x14ac:dyDescent="0.2">
      <c r="A654" s="168"/>
      <c r="B654" s="92"/>
      <c r="C654" s="169"/>
      <c r="D654" s="170"/>
      <c r="E654" s="171"/>
      <c r="F654" s="171"/>
      <c r="G654" s="171"/>
    </row>
    <row r="655" spans="1:7" s="172" customFormat="1" x14ac:dyDescent="0.2">
      <c r="A655" s="168"/>
      <c r="B655" s="92"/>
      <c r="C655" s="169"/>
      <c r="D655" s="170"/>
      <c r="E655" s="171"/>
      <c r="F655" s="171"/>
      <c r="G655" s="171"/>
    </row>
    <row r="656" spans="1:7" s="172" customFormat="1" x14ac:dyDescent="0.2">
      <c r="A656" s="168"/>
      <c r="B656" s="92"/>
      <c r="C656" s="169"/>
      <c r="D656" s="170"/>
      <c r="E656" s="171"/>
      <c r="F656" s="171"/>
      <c r="G656" s="171"/>
    </row>
    <row r="657" spans="1:7" s="172" customFormat="1" x14ac:dyDescent="0.2">
      <c r="A657" s="168"/>
      <c r="B657" s="92"/>
      <c r="C657" s="169"/>
      <c r="D657" s="170"/>
      <c r="E657" s="171"/>
      <c r="F657" s="171"/>
      <c r="G657" s="171"/>
    </row>
    <row r="658" spans="1:7" s="172" customFormat="1" x14ac:dyDescent="0.2">
      <c r="A658" s="168"/>
      <c r="B658" s="92"/>
      <c r="C658" s="169"/>
      <c r="D658" s="170"/>
      <c r="E658" s="171"/>
      <c r="F658" s="171"/>
      <c r="G658" s="171"/>
    </row>
    <row r="659" spans="1:7" s="172" customFormat="1" x14ac:dyDescent="0.2">
      <c r="A659" s="168"/>
      <c r="B659" s="92"/>
      <c r="C659" s="169"/>
      <c r="D659" s="170"/>
      <c r="E659" s="171"/>
      <c r="F659" s="171"/>
      <c r="G659" s="171"/>
    </row>
    <row r="660" spans="1:7" s="172" customFormat="1" x14ac:dyDescent="0.2">
      <c r="A660" s="168"/>
      <c r="B660" s="92"/>
      <c r="C660" s="169"/>
      <c r="D660" s="170"/>
      <c r="E660" s="171"/>
      <c r="F660" s="171"/>
      <c r="G660" s="171"/>
    </row>
    <row r="661" spans="1:7" s="172" customFormat="1" x14ac:dyDescent="0.2">
      <c r="A661" s="168"/>
      <c r="B661" s="92"/>
      <c r="C661" s="169"/>
      <c r="D661" s="170"/>
      <c r="E661" s="171"/>
      <c r="F661" s="171"/>
      <c r="G661" s="171"/>
    </row>
    <row r="662" spans="1:7" s="172" customFormat="1" x14ac:dyDescent="0.2">
      <c r="A662" s="168"/>
      <c r="B662" s="92"/>
      <c r="C662" s="169"/>
      <c r="D662" s="170"/>
      <c r="E662" s="171"/>
      <c r="F662" s="171"/>
      <c r="G662" s="171"/>
    </row>
    <row r="663" spans="1:7" s="172" customFormat="1" x14ac:dyDescent="0.2">
      <c r="A663" s="168"/>
      <c r="B663" s="92"/>
      <c r="C663" s="169"/>
      <c r="D663" s="170"/>
      <c r="E663" s="171"/>
      <c r="F663" s="171"/>
      <c r="G663" s="171"/>
    </row>
    <row r="664" spans="1:7" s="172" customFormat="1" x14ac:dyDescent="0.2">
      <c r="A664" s="168"/>
      <c r="B664" s="92"/>
      <c r="C664" s="169"/>
      <c r="D664" s="170"/>
      <c r="E664" s="171"/>
      <c r="F664" s="171"/>
      <c r="G664" s="171"/>
    </row>
    <row r="665" spans="1:7" s="172" customFormat="1" x14ac:dyDescent="0.2">
      <c r="A665" s="168"/>
      <c r="B665" s="92"/>
      <c r="C665" s="169"/>
      <c r="D665" s="170"/>
      <c r="E665" s="171"/>
      <c r="F665" s="171"/>
      <c r="G665" s="171"/>
    </row>
    <row r="666" spans="1:7" s="172" customFormat="1" x14ac:dyDescent="0.2">
      <c r="A666" s="168"/>
      <c r="B666" s="92"/>
      <c r="C666" s="169"/>
      <c r="D666" s="170"/>
      <c r="E666" s="171"/>
      <c r="F666" s="171"/>
      <c r="G666" s="171"/>
    </row>
    <row r="667" spans="1:7" s="172" customFormat="1" x14ac:dyDescent="0.2">
      <c r="A667" s="168"/>
      <c r="B667" s="92"/>
      <c r="C667" s="169"/>
      <c r="D667" s="170"/>
      <c r="E667" s="171"/>
      <c r="F667" s="171"/>
      <c r="G667" s="171"/>
    </row>
    <row r="668" spans="1:7" s="172" customFormat="1" x14ac:dyDescent="0.2">
      <c r="A668" s="168"/>
      <c r="B668" s="92"/>
      <c r="C668" s="169"/>
      <c r="D668" s="170"/>
      <c r="E668" s="171"/>
      <c r="F668" s="171"/>
      <c r="G668" s="171"/>
    </row>
    <row r="669" spans="1:7" s="172" customFormat="1" x14ac:dyDescent="0.2">
      <c r="A669" s="168"/>
      <c r="B669" s="92"/>
      <c r="C669" s="169"/>
      <c r="D669" s="170"/>
      <c r="E669" s="171"/>
      <c r="F669" s="171"/>
      <c r="G669" s="171"/>
    </row>
    <row r="670" spans="1:7" s="172" customFormat="1" x14ac:dyDescent="0.2">
      <c r="A670" s="168"/>
      <c r="B670" s="92"/>
      <c r="C670" s="169"/>
      <c r="D670" s="170"/>
      <c r="E670" s="171"/>
      <c r="F670" s="171"/>
      <c r="G670" s="171"/>
    </row>
    <row r="671" spans="1:7" s="172" customFormat="1" x14ac:dyDescent="0.2">
      <c r="A671" s="168"/>
      <c r="B671" s="92"/>
      <c r="C671" s="169"/>
      <c r="D671" s="170"/>
      <c r="E671" s="171"/>
      <c r="F671" s="171"/>
      <c r="G671" s="171"/>
    </row>
    <row r="672" spans="1:7" s="172" customFormat="1" x14ac:dyDescent="0.2">
      <c r="A672" s="168"/>
      <c r="B672" s="92"/>
      <c r="C672" s="169"/>
      <c r="D672" s="170"/>
      <c r="E672" s="171"/>
      <c r="F672" s="171"/>
      <c r="G672" s="171"/>
    </row>
    <row r="673" spans="1:7" s="172" customFormat="1" x14ac:dyDescent="0.2">
      <c r="A673" s="168"/>
      <c r="B673" s="92"/>
      <c r="C673" s="169"/>
      <c r="D673" s="170"/>
      <c r="E673" s="171"/>
      <c r="F673" s="171"/>
      <c r="G673" s="171"/>
    </row>
    <row r="674" spans="1:7" s="172" customFormat="1" x14ac:dyDescent="0.2">
      <c r="A674" s="168"/>
      <c r="B674" s="92"/>
      <c r="C674" s="169"/>
      <c r="D674" s="170"/>
      <c r="E674" s="171"/>
      <c r="F674" s="171"/>
      <c r="G674" s="171"/>
    </row>
    <row r="675" spans="1:7" s="172" customFormat="1" x14ac:dyDescent="0.2">
      <c r="A675" s="168"/>
      <c r="B675" s="92"/>
      <c r="C675" s="169"/>
      <c r="D675" s="170"/>
      <c r="E675" s="171"/>
      <c r="F675" s="171"/>
      <c r="G675" s="171"/>
    </row>
    <row r="676" spans="1:7" s="172" customFormat="1" x14ac:dyDescent="0.2">
      <c r="A676" s="168"/>
      <c r="B676" s="92"/>
      <c r="C676" s="169"/>
      <c r="D676" s="170"/>
      <c r="E676" s="171"/>
      <c r="F676" s="171"/>
      <c r="G676" s="171"/>
    </row>
    <row r="677" spans="1:7" s="172" customFormat="1" x14ac:dyDescent="0.2">
      <c r="A677" s="168"/>
      <c r="B677" s="92"/>
      <c r="C677" s="169"/>
      <c r="D677" s="170"/>
      <c r="E677" s="171"/>
      <c r="F677" s="171"/>
      <c r="G677" s="171"/>
    </row>
    <row r="678" spans="1:7" s="172" customFormat="1" x14ac:dyDescent="0.2">
      <c r="A678" s="168"/>
      <c r="B678" s="92"/>
      <c r="C678" s="169"/>
      <c r="D678" s="170"/>
      <c r="E678" s="171"/>
      <c r="F678" s="171"/>
      <c r="G678" s="171"/>
    </row>
    <row r="679" spans="1:7" s="172" customFormat="1" x14ac:dyDescent="0.2">
      <c r="A679" s="168"/>
      <c r="B679" s="92"/>
      <c r="C679" s="169"/>
      <c r="D679" s="170"/>
      <c r="E679" s="171"/>
      <c r="F679" s="171"/>
      <c r="G679" s="171"/>
    </row>
    <row r="680" spans="1:7" s="172" customFormat="1" x14ac:dyDescent="0.2">
      <c r="A680" s="168"/>
      <c r="B680" s="92"/>
      <c r="C680" s="169"/>
      <c r="D680" s="170"/>
      <c r="E680" s="171"/>
      <c r="F680" s="171"/>
      <c r="G680" s="171"/>
    </row>
    <row r="681" spans="1:7" s="172" customFormat="1" x14ac:dyDescent="0.2">
      <c r="A681" s="168"/>
      <c r="B681" s="92"/>
      <c r="C681" s="169"/>
      <c r="D681" s="170"/>
      <c r="E681" s="171"/>
      <c r="F681" s="171"/>
      <c r="G681" s="171"/>
    </row>
    <row r="682" spans="1:7" s="172" customFormat="1" x14ac:dyDescent="0.2">
      <c r="A682" s="168"/>
      <c r="B682" s="92"/>
      <c r="C682" s="169"/>
      <c r="D682" s="170"/>
      <c r="E682" s="171"/>
      <c r="F682" s="171"/>
      <c r="G682" s="171"/>
    </row>
    <row r="683" spans="1:7" s="172" customFormat="1" x14ac:dyDescent="0.2">
      <c r="A683" s="168"/>
      <c r="B683" s="92"/>
      <c r="C683" s="169"/>
      <c r="D683" s="170"/>
      <c r="E683" s="171"/>
      <c r="F683" s="171"/>
      <c r="G683" s="171"/>
    </row>
    <row r="684" spans="1:7" s="172" customFormat="1" x14ac:dyDescent="0.2">
      <c r="A684" s="168"/>
      <c r="B684" s="92"/>
      <c r="C684" s="169"/>
      <c r="D684" s="170"/>
      <c r="E684" s="171"/>
      <c r="F684" s="171"/>
      <c r="G684" s="171"/>
    </row>
    <row r="685" spans="1:7" s="172" customFormat="1" x14ac:dyDescent="0.2">
      <c r="A685" s="168"/>
      <c r="B685" s="92"/>
      <c r="C685" s="169"/>
      <c r="D685" s="170"/>
      <c r="E685" s="171"/>
      <c r="F685" s="171"/>
      <c r="G685" s="171"/>
    </row>
    <row r="686" spans="1:7" s="172" customFormat="1" x14ac:dyDescent="0.2">
      <c r="A686" s="168"/>
      <c r="B686" s="92"/>
      <c r="C686" s="169"/>
      <c r="D686" s="170"/>
      <c r="E686" s="171"/>
      <c r="F686" s="171"/>
      <c r="G686" s="171"/>
    </row>
    <row r="687" spans="1:7" s="172" customFormat="1" x14ac:dyDescent="0.2">
      <c r="A687" s="168"/>
      <c r="B687" s="92"/>
      <c r="C687" s="169"/>
      <c r="D687" s="170"/>
      <c r="E687" s="171"/>
      <c r="F687" s="171"/>
      <c r="G687" s="171"/>
    </row>
    <row r="688" spans="1:7" s="172" customFormat="1" x14ac:dyDescent="0.2">
      <c r="A688" s="168"/>
      <c r="B688" s="92"/>
      <c r="C688" s="169"/>
      <c r="D688" s="170"/>
      <c r="E688" s="171"/>
      <c r="F688" s="171"/>
      <c r="G688" s="171"/>
    </row>
    <row r="689" spans="1:7" s="172" customFormat="1" x14ac:dyDescent="0.2">
      <c r="A689" s="168"/>
      <c r="B689" s="92"/>
      <c r="C689" s="169"/>
      <c r="D689" s="170"/>
      <c r="E689" s="171"/>
      <c r="F689" s="171"/>
      <c r="G689" s="171"/>
    </row>
    <row r="690" spans="1:7" s="172" customFormat="1" x14ac:dyDescent="0.2">
      <c r="A690" s="168"/>
      <c r="B690" s="92"/>
      <c r="C690" s="169"/>
      <c r="D690" s="170"/>
      <c r="E690" s="171"/>
      <c r="F690" s="171"/>
      <c r="G690" s="171"/>
    </row>
    <row r="691" spans="1:7" s="172" customFormat="1" x14ac:dyDescent="0.2">
      <c r="A691" s="168"/>
      <c r="B691" s="92"/>
      <c r="C691" s="169"/>
      <c r="D691" s="170"/>
      <c r="E691" s="171"/>
      <c r="F691" s="171"/>
      <c r="G691" s="171"/>
    </row>
    <row r="692" spans="1:7" s="172" customFormat="1" x14ac:dyDescent="0.2">
      <c r="A692" s="168"/>
      <c r="B692" s="92"/>
      <c r="C692" s="169"/>
      <c r="D692" s="170"/>
      <c r="E692" s="171"/>
      <c r="F692" s="171"/>
      <c r="G692" s="171"/>
    </row>
    <row r="693" spans="1:7" s="172" customFormat="1" x14ac:dyDescent="0.2">
      <c r="A693" s="168"/>
      <c r="B693" s="92"/>
      <c r="C693" s="169"/>
      <c r="D693" s="170"/>
      <c r="E693" s="171"/>
      <c r="F693" s="171"/>
      <c r="G693" s="171"/>
    </row>
    <row r="694" spans="1:7" s="172" customFormat="1" x14ac:dyDescent="0.2">
      <c r="A694" s="168"/>
      <c r="B694" s="92"/>
      <c r="C694" s="169"/>
      <c r="D694" s="170"/>
      <c r="E694" s="171"/>
      <c r="F694" s="171"/>
      <c r="G694" s="171"/>
    </row>
    <row r="695" spans="1:7" s="172" customFormat="1" x14ac:dyDescent="0.2">
      <c r="A695" s="168"/>
      <c r="B695" s="92"/>
      <c r="C695" s="169"/>
      <c r="D695" s="170"/>
      <c r="E695" s="171"/>
      <c r="F695" s="171"/>
      <c r="G695" s="171"/>
    </row>
    <row r="696" spans="1:7" s="172" customFormat="1" x14ac:dyDescent="0.2">
      <c r="A696" s="168"/>
      <c r="B696" s="92"/>
      <c r="C696" s="169"/>
      <c r="D696" s="170"/>
      <c r="E696" s="171"/>
      <c r="F696" s="171"/>
      <c r="G696" s="171"/>
    </row>
    <row r="697" spans="1:7" s="172" customFormat="1" x14ac:dyDescent="0.2">
      <c r="A697" s="168"/>
      <c r="B697" s="92"/>
      <c r="C697" s="169"/>
      <c r="D697" s="170"/>
      <c r="E697" s="171"/>
      <c r="F697" s="171"/>
      <c r="G697" s="171"/>
    </row>
    <row r="698" spans="1:7" s="172" customFormat="1" x14ac:dyDescent="0.2">
      <c r="A698" s="168"/>
      <c r="B698" s="92"/>
      <c r="C698" s="169"/>
      <c r="D698" s="170"/>
      <c r="E698" s="171"/>
      <c r="F698" s="171"/>
      <c r="G698" s="171"/>
    </row>
    <row r="699" spans="1:7" s="172" customFormat="1" x14ac:dyDescent="0.2">
      <c r="A699" s="168"/>
      <c r="B699" s="92"/>
      <c r="C699" s="169"/>
      <c r="D699" s="170"/>
      <c r="E699" s="171"/>
      <c r="F699" s="171"/>
      <c r="G699" s="171"/>
    </row>
    <row r="700" spans="1:7" s="172" customFormat="1" x14ac:dyDescent="0.2">
      <c r="A700" s="168"/>
      <c r="B700" s="92"/>
      <c r="C700" s="169"/>
      <c r="D700" s="170"/>
      <c r="E700" s="171"/>
      <c r="F700" s="171"/>
      <c r="G700" s="171"/>
    </row>
    <row r="701" spans="1:7" s="172" customFormat="1" x14ac:dyDescent="0.2">
      <c r="A701" s="168"/>
      <c r="B701" s="92"/>
      <c r="C701" s="169"/>
      <c r="D701" s="170"/>
      <c r="E701" s="171"/>
      <c r="F701" s="171"/>
      <c r="G701" s="171"/>
    </row>
    <row r="702" spans="1:7" s="172" customFormat="1" x14ac:dyDescent="0.2">
      <c r="A702" s="168"/>
      <c r="B702" s="92"/>
      <c r="C702" s="169"/>
      <c r="D702" s="170"/>
      <c r="E702" s="171"/>
      <c r="F702" s="171"/>
      <c r="G702" s="171"/>
    </row>
    <row r="703" spans="1:7" s="172" customFormat="1" x14ac:dyDescent="0.2">
      <c r="A703" s="168"/>
      <c r="B703" s="92"/>
      <c r="C703" s="169"/>
      <c r="D703" s="170"/>
      <c r="E703" s="171"/>
      <c r="F703" s="171"/>
      <c r="G703" s="171"/>
    </row>
    <row r="704" spans="1:7" s="172" customFormat="1" x14ac:dyDescent="0.2">
      <c r="A704" s="168"/>
      <c r="B704" s="92"/>
      <c r="C704" s="169"/>
      <c r="D704" s="170"/>
      <c r="E704" s="171"/>
      <c r="F704" s="171"/>
      <c r="G704" s="171"/>
    </row>
    <row r="705" spans="1:7" s="172" customFormat="1" x14ac:dyDescent="0.2">
      <c r="A705" s="168"/>
      <c r="B705" s="92"/>
      <c r="C705" s="169"/>
      <c r="D705" s="170"/>
      <c r="E705" s="171"/>
      <c r="F705" s="171"/>
      <c r="G705" s="171"/>
    </row>
    <row r="706" spans="1:7" s="172" customFormat="1" x14ac:dyDescent="0.2">
      <c r="A706" s="168"/>
      <c r="B706" s="92"/>
      <c r="C706" s="169"/>
      <c r="D706" s="170"/>
      <c r="E706" s="171"/>
      <c r="F706" s="171"/>
      <c r="G706" s="171"/>
    </row>
    <row r="707" spans="1:7" s="172" customFormat="1" x14ac:dyDescent="0.2">
      <c r="A707" s="168"/>
      <c r="B707" s="92"/>
      <c r="C707" s="169"/>
      <c r="D707" s="170"/>
      <c r="E707" s="171"/>
      <c r="F707" s="171"/>
      <c r="G707" s="171"/>
    </row>
    <row r="708" spans="1:7" s="172" customFormat="1" x14ac:dyDescent="0.2">
      <c r="A708" s="168"/>
      <c r="B708" s="92"/>
      <c r="C708" s="169"/>
      <c r="D708" s="170"/>
      <c r="E708" s="171"/>
      <c r="F708" s="171"/>
      <c r="G708" s="171"/>
    </row>
    <row r="709" spans="1:7" s="172" customFormat="1" x14ac:dyDescent="0.2">
      <c r="A709" s="168"/>
      <c r="B709" s="92"/>
      <c r="C709" s="169"/>
      <c r="D709" s="170"/>
      <c r="E709" s="171"/>
      <c r="F709" s="171"/>
      <c r="G709" s="171"/>
    </row>
    <row r="710" spans="1:7" s="172" customFormat="1" x14ac:dyDescent="0.2">
      <c r="A710" s="168"/>
      <c r="B710" s="92"/>
      <c r="C710" s="169"/>
      <c r="D710" s="170"/>
      <c r="E710" s="171"/>
      <c r="F710" s="171"/>
      <c r="G710" s="171"/>
    </row>
    <row r="711" spans="1:7" s="172" customFormat="1" x14ac:dyDescent="0.2">
      <c r="A711" s="168"/>
      <c r="B711" s="92"/>
      <c r="C711" s="169"/>
      <c r="D711" s="170"/>
      <c r="E711" s="171"/>
      <c r="F711" s="171"/>
      <c r="G711" s="171"/>
    </row>
    <row r="712" spans="1:7" s="172" customFormat="1" x14ac:dyDescent="0.2">
      <c r="A712" s="168"/>
      <c r="B712" s="92"/>
      <c r="C712" s="169"/>
      <c r="D712" s="170"/>
      <c r="E712" s="171"/>
      <c r="F712" s="171"/>
      <c r="G712" s="171"/>
    </row>
    <row r="713" spans="1:7" s="172" customFormat="1" x14ac:dyDescent="0.2">
      <c r="A713" s="168"/>
      <c r="B713" s="92"/>
      <c r="C713" s="169"/>
      <c r="D713" s="170"/>
      <c r="E713" s="171"/>
      <c r="F713" s="171"/>
      <c r="G713" s="171"/>
    </row>
    <row r="714" spans="1:7" s="172" customFormat="1" x14ac:dyDescent="0.2">
      <c r="A714" s="168"/>
      <c r="B714" s="92"/>
      <c r="C714" s="169"/>
      <c r="D714" s="170"/>
      <c r="E714" s="171"/>
      <c r="F714" s="171"/>
      <c r="G714" s="171"/>
    </row>
    <row r="715" spans="1:7" s="172" customFormat="1" x14ac:dyDescent="0.2">
      <c r="A715" s="168"/>
      <c r="B715" s="92"/>
      <c r="C715" s="169"/>
      <c r="D715" s="170"/>
      <c r="E715" s="171"/>
      <c r="F715" s="171"/>
      <c r="G715" s="171"/>
    </row>
    <row r="716" spans="1:7" s="172" customFormat="1" x14ac:dyDescent="0.2">
      <c r="A716" s="168"/>
      <c r="B716" s="92"/>
      <c r="C716" s="169"/>
      <c r="D716" s="170"/>
      <c r="E716" s="171"/>
      <c r="F716" s="171"/>
      <c r="G716" s="171"/>
    </row>
    <row r="717" spans="1:7" s="172" customFormat="1" x14ac:dyDescent="0.2">
      <c r="A717" s="168"/>
      <c r="B717" s="92"/>
      <c r="C717" s="169"/>
      <c r="D717" s="170"/>
      <c r="E717" s="171"/>
      <c r="F717" s="171"/>
      <c r="G717" s="171"/>
    </row>
    <row r="718" spans="1:7" s="172" customFormat="1" x14ac:dyDescent="0.2">
      <c r="A718" s="168"/>
      <c r="B718" s="92"/>
      <c r="C718" s="169"/>
      <c r="D718" s="170"/>
      <c r="E718" s="171"/>
      <c r="F718" s="171"/>
      <c r="G718" s="171"/>
    </row>
    <row r="719" spans="1:7" s="172" customFormat="1" x14ac:dyDescent="0.2">
      <c r="A719" s="168"/>
      <c r="B719" s="92"/>
      <c r="C719" s="169"/>
      <c r="D719" s="170"/>
      <c r="E719" s="171"/>
      <c r="F719" s="171"/>
      <c r="G719" s="171"/>
    </row>
    <row r="720" spans="1:7" s="172" customFormat="1" x14ac:dyDescent="0.2">
      <c r="A720" s="168"/>
      <c r="B720" s="92"/>
      <c r="C720" s="169"/>
      <c r="D720" s="170"/>
      <c r="E720" s="171"/>
      <c r="F720" s="171"/>
      <c r="G720" s="171"/>
    </row>
    <row r="721" spans="1:7" s="172" customFormat="1" x14ac:dyDescent="0.2">
      <c r="A721" s="168"/>
      <c r="B721" s="92"/>
      <c r="C721" s="169"/>
      <c r="D721" s="170"/>
      <c r="E721" s="171"/>
      <c r="F721" s="171"/>
      <c r="G721" s="171"/>
    </row>
    <row r="722" spans="1:7" s="172" customFormat="1" x14ac:dyDescent="0.2">
      <c r="A722" s="168"/>
      <c r="B722" s="92"/>
      <c r="C722" s="169"/>
      <c r="D722" s="170"/>
      <c r="E722" s="171"/>
      <c r="F722" s="171"/>
      <c r="G722" s="171"/>
    </row>
    <row r="723" spans="1:7" s="172" customFormat="1" x14ac:dyDescent="0.2">
      <c r="A723" s="168"/>
      <c r="B723" s="92"/>
      <c r="C723" s="169"/>
      <c r="D723" s="170"/>
      <c r="E723" s="171"/>
      <c r="F723" s="171"/>
      <c r="G723" s="171"/>
    </row>
    <row r="724" spans="1:7" s="172" customFormat="1" x14ac:dyDescent="0.2">
      <c r="A724" s="168"/>
      <c r="B724" s="92"/>
      <c r="C724" s="169"/>
      <c r="D724" s="170"/>
      <c r="E724" s="171"/>
      <c r="F724" s="171"/>
      <c r="G724" s="171"/>
    </row>
    <row r="725" spans="1:7" s="172" customFormat="1" x14ac:dyDescent="0.2">
      <c r="A725" s="168"/>
      <c r="B725" s="92"/>
      <c r="C725" s="169"/>
      <c r="D725" s="170"/>
      <c r="E725" s="171"/>
      <c r="F725" s="171"/>
      <c r="G725" s="171"/>
    </row>
    <row r="726" spans="1:7" s="172" customFormat="1" x14ac:dyDescent="0.2">
      <c r="A726" s="168"/>
      <c r="B726" s="92"/>
      <c r="C726" s="169"/>
      <c r="D726" s="170"/>
      <c r="E726" s="171"/>
      <c r="F726" s="171"/>
      <c r="G726" s="171"/>
    </row>
    <row r="727" spans="1:7" s="172" customFormat="1" x14ac:dyDescent="0.2">
      <c r="A727" s="168"/>
      <c r="B727" s="92"/>
      <c r="C727" s="169"/>
      <c r="D727" s="170"/>
      <c r="E727" s="171"/>
      <c r="F727" s="171"/>
      <c r="G727" s="171"/>
    </row>
    <row r="728" spans="1:7" s="172" customFormat="1" x14ac:dyDescent="0.2">
      <c r="A728" s="168"/>
      <c r="B728" s="92"/>
      <c r="C728" s="169"/>
      <c r="D728" s="170"/>
      <c r="E728" s="171"/>
      <c r="F728" s="171"/>
      <c r="G728" s="171"/>
    </row>
    <row r="729" spans="1:7" s="172" customFormat="1" x14ac:dyDescent="0.2">
      <c r="A729" s="168"/>
      <c r="B729" s="92"/>
      <c r="C729" s="169"/>
      <c r="D729" s="170"/>
      <c r="E729" s="171"/>
      <c r="F729" s="171"/>
      <c r="G729" s="171"/>
    </row>
    <row r="730" spans="1:7" s="172" customFormat="1" x14ac:dyDescent="0.2">
      <c r="A730" s="168"/>
      <c r="B730" s="92"/>
      <c r="C730" s="169"/>
      <c r="D730" s="170"/>
      <c r="E730" s="171"/>
      <c r="F730" s="171"/>
      <c r="G730" s="171"/>
    </row>
    <row r="731" spans="1:7" s="172" customFormat="1" x14ac:dyDescent="0.2">
      <c r="A731" s="168"/>
      <c r="B731" s="92"/>
      <c r="C731" s="169"/>
      <c r="D731" s="170"/>
      <c r="E731" s="171"/>
      <c r="F731" s="171"/>
      <c r="G731" s="171"/>
    </row>
    <row r="732" spans="1:7" s="172" customFormat="1" x14ac:dyDescent="0.2">
      <c r="A732" s="168"/>
      <c r="B732" s="92"/>
      <c r="C732" s="169"/>
      <c r="D732" s="170"/>
      <c r="E732" s="171"/>
      <c r="F732" s="171"/>
      <c r="G732" s="171"/>
    </row>
    <row r="733" spans="1:7" s="172" customFormat="1" x14ac:dyDescent="0.2">
      <c r="A733" s="168"/>
      <c r="B733" s="92"/>
      <c r="C733" s="169"/>
      <c r="D733" s="170"/>
      <c r="E733" s="171"/>
      <c r="F733" s="171"/>
      <c r="G733" s="171"/>
    </row>
    <row r="734" spans="1:7" s="172" customFormat="1" x14ac:dyDescent="0.2">
      <c r="A734" s="168"/>
      <c r="B734" s="92"/>
      <c r="C734" s="169"/>
      <c r="D734" s="170"/>
      <c r="E734" s="171"/>
      <c r="F734" s="171"/>
      <c r="G734" s="171"/>
    </row>
    <row r="735" spans="1:7" s="172" customFormat="1" x14ac:dyDescent="0.2">
      <c r="A735" s="168"/>
      <c r="B735" s="92"/>
      <c r="C735" s="169"/>
      <c r="D735" s="170"/>
      <c r="E735" s="171"/>
      <c r="F735" s="171"/>
      <c r="G735" s="171"/>
    </row>
    <row r="736" spans="1:7" s="172" customFormat="1" x14ac:dyDescent="0.2">
      <c r="A736" s="168"/>
      <c r="B736" s="92"/>
      <c r="C736" s="169"/>
      <c r="D736" s="170"/>
      <c r="E736" s="171"/>
      <c r="F736" s="171"/>
      <c r="G736" s="171"/>
    </row>
    <row r="737" spans="1:7" s="172" customFormat="1" x14ac:dyDescent="0.2">
      <c r="A737" s="168"/>
      <c r="B737" s="92"/>
      <c r="C737" s="169"/>
      <c r="D737" s="170"/>
      <c r="E737" s="171"/>
      <c r="F737" s="171"/>
      <c r="G737" s="171"/>
    </row>
    <row r="738" spans="1:7" s="172" customFormat="1" x14ac:dyDescent="0.2">
      <c r="A738" s="168"/>
      <c r="B738" s="92"/>
      <c r="C738" s="169"/>
      <c r="D738" s="170"/>
      <c r="E738" s="171"/>
      <c r="F738" s="171"/>
      <c r="G738" s="171"/>
    </row>
    <row r="739" spans="1:7" s="172" customFormat="1" x14ac:dyDescent="0.2">
      <c r="A739" s="168"/>
      <c r="B739" s="92"/>
      <c r="C739" s="169"/>
      <c r="D739" s="170"/>
      <c r="E739" s="171"/>
      <c r="F739" s="171"/>
      <c r="G739" s="171"/>
    </row>
    <row r="740" spans="1:7" s="172" customFormat="1" x14ac:dyDescent="0.2">
      <c r="A740" s="168"/>
      <c r="B740" s="92"/>
      <c r="C740" s="169"/>
      <c r="D740" s="170"/>
      <c r="E740" s="171"/>
      <c r="F740" s="171"/>
      <c r="G740" s="171"/>
    </row>
    <row r="741" spans="1:7" s="172" customFormat="1" x14ac:dyDescent="0.2">
      <c r="A741" s="168"/>
      <c r="B741" s="92"/>
      <c r="C741" s="169"/>
      <c r="D741" s="170"/>
      <c r="E741" s="171"/>
      <c r="F741" s="171"/>
      <c r="G741" s="171"/>
    </row>
    <row r="742" spans="1:7" s="172" customFormat="1" x14ac:dyDescent="0.2">
      <c r="A742" s="168"/>
      <c r="B742" s="92"/>
      <c r="C742" s="169"/>
      <c r="D742" s="170"/>
      <c r="E742" s="171"/>
      <c r="F742" s="171"/>
      <c r="G742" s="171"/>
    </row>
    <row r="743" spans="1:7" s="172" customFormat="1" x14ac:dyDescent="0.2">
      <c r="A743" s="168"/>
      <c r="B743" s="92"/>
      <c r="C743" s="169"/>
      <c r="D743" s="170"/>
      <c r="E743" s="171"/>
      <c r="F743" s="171"/>
      <c r="G743" s="171"/>
    </row>
    <row r="744" spans="1:7" s="172" customFormat="1" x14ac:dyDescent="0.2">
      <c r="A744" s="168"/>
      <c r="B744" s="92"/>
      <c r="C744" s="169"/>
      <c r="D744" s="170"/>
      <c r="E744" s="171"/>
      <c r="F744" s="171"/>
      <c r="G744" s="171"/>
    </row>
    <row r="745" spans="1:7" s="172" customFormat="1" x14ac:dyDescent="0.2">
      <c r="A745" s="168"/>
      <c r="B745" s="92"/>
      <c r="C745" s="169"/>
      <c r="D745" s="170"/>
      <c r="E745" s="171"/>
      <c r="F745" s="171"/>
      <c r="G745" s="171"/>
    </row>
    <row r="746" spans="1:7" s="172" customFormat="1" x14ac:dyDescent="0.2">
      <c r="A746" s="168"/>
      <c r="B746" s="92"/>
      <c r="C746" s="169"/>
      <c r="D746" s="170"/>
      <c r="E746" s="171"/>
      <c r="F746" s="171"/>
      <c r="G746" s="171"/>
    </row>
    <row r="747" spans="1:7" s="172" customFormat="1" x14ac:dyDescent="0.2">
      <c r="A747" s="168"/>
      <c r="B747" s="92"/>
      <c r="C747" s="169"/>
      <c r="D747" s="170"/>
      <c r="E747" s="171"/>
      <c r="F747" s="171"/>
      <c r="G747" s="171"/>
    </row>
    <row r="748" spans="1:7" s="172" customFormat="1" x14ac:dyDescent="0.2">
      <c r="A748" s="168"/>
      <c r="B748" s="92"/>
      <c r="C748" s="169"/>
      <c r="D748" s="170"/>
      <c r="E748" s="171"/>
      <c r="F748" s="171"/>
      <c r="G748" s="171"/>
    </row>
    <row r="749" spans="1:7" s="172" customFormat="1" x14ac:dyDescent="0.2">
      <c r="A749" s="168"/>
      <c r="B749" s="92"/>
      <c r="C749" s="169"/>
      <c r="D749" s="170"/>
      <c r="E749" s="171"/>
      <c r="F749" s="171"/>
      <c r="G749" s="171"/>
    </row>
    <row r="750" spans="1:7" s="172" customFormat="1" x14ac:dyDescent="0.2">
      <c r="A750" s="168"/>
      <c r="B750" s="92"/>
      <c r="C750" s="169"/>
      <c r="D750" s="170"/>
      <c r="E750" s="171"/>
      <c r="F750" s="171"/>
      <c r="G750" s="171"/>
    </row>
    <row r="751" spans="1:7" s="172" customFormat="1" x14ac:dyDescent="0.2">
      <c r="A751" s="168"/>
      <c r="B751" s="92"/>
      <c r="C751" s="169"/>
      <c r="D751" s="170"/>
      <c r="E751" s="171"/>
      <c r="F751" s="171"/>
      <c r="G751" s="171"/>
    </row>
    <row r="752" spans="1:7" s="172" customFormat="1" x14ac:dyDescent="0.2">
      <c r="A752" s="168"/>
      <c r="B752" s="92"/>
      <c r="C752" s="169"/>
      <c r="D752" s="170"/>
      <c r="E752" s="171"/>
      <c r="F752" s="171"/>
      <c r="G752" s="171"/>
    </row>
    <row r="753" spans="1:7" s="172" customFormat="1" x14ac:dyDescent="0.2">
      <c r="A753" s="168"/>
      <c r="B753" s="92"/>
      <c r="C753" s="169"/>
      <c r="D753" s="170"/>
      <c r="E753" s="171"/>
      <c r="F753" s="171"/>
      <c r="G753" s="171"/>
    </row>
    <row r="754" spans="1:7" s="172" customFormat="1" x14ac:dyDescent="0.2">
      <c r="A754" s="168"/>
      <c r="B754" s="92"/>
      <c r="C754" s="169"/>
      <c r="D754" s="170"/>
      <c r="E754" s="171"/>
      <c r="F754" s="171"/>
      <c r="G754" s="171"/>
    </row>
    <row r="755" spans="1:7" s="172" customFormat="1" x14ac:dyDescent="0.2">
      <c r="A755" s="168"/>
      <c r="B755" s="92"/>
      <c r="C755" s="169"/>
      <c r="D755" s="170"/>
      <c r="E755" s="171"/>
      <c r="F755" s="171"/>
      <c r="G755" s="171"/>
    </row>
    <row r="756" spans="1:7" s="172" customFormat="1" x14ac:dyDescent="0.2">
      <c r="A756" s="168"/>
      <c r="B756" s="92"/>
      <c r="C756" s="169"/>
      <c r="D756" s="170"/>
      <c r="E756" s="171"/>
      <c r="F756" s="171"/>
      <c r="G756" s="171"/>
    </row>
    <row r="757" spans="1:7" s="172" customFormat="1" x14ac:dyDescent="0.2">
      <c r="A757" s="168"/>
      <c r="B757" s="92"/>
      <c r="C757" s="169"/>
      <c r="D757" s="170"/>
      <c r="E757" s="171"/>
      <c r="F757" s="171"/>
      <c r="G757" s="171"/>
    </row>
    <row r="758" spans="1:7" s="172" customFormat="1" x14ac:dyDescent="0.2">
      <c r="A758" s="168"/>
      <c r="B758" s="92"/>
      <c r="C758" s="169"/>
      <c r="D758" s="170"/>
      <c r="E758" s="171"/>
      <c r="F758" s="171"/>
      <c r="G758" s="171"/>
    </row>
    <row r="759" spans="1:7" s="172" customFormat="1" x14ac:dyDescent="0.2">
      <c r="A759" s="168"/>
      <c r="B759" s="92"/>
      <c r="C759" s="169"/>
      <c r="D759" s="170"/>
      <c r="E759" s="171"/>
      <c r="F759" s="171"/>
      <c r="G759" s="171"/>
    </row>
    <row r="760" spans="1:7" s="172" customFormat="1" x14ac:dyDescent="0.2">
      <c r="A760" s="168"/>
      <c r="B760" s="92"/>
      <c r="C760" s="169"/>
      <c r="D760" s="170"/>
      <c r="E760" s="171"/>
      <c r="F760" s="171"/>
      <c r="G760" s="171"/>
    </row>
    <row r="761" spans="1:7" s="172" customFormat="1" x14ac:dyDescent="0.2">
      <c r="A761" s="168"/>
      <c r="B761" s="92"/>
      <c r="C761" s="169"/>
      <c r="D761" s="170"/>
      <c r="E761" s="171"/>
      <c r="F761" s="171"/>
      <c r="G761" s="171"/>
    </row>
    <row r="762" spans="1:7" s="172" customFormat="1" x14ac:dyDescent="0.2">
      <c r="A762" s="168"/>
      <c r="B762" s="92"/>
      <c r="C762" s="169"/>
      <c r="D762" s="170"/>
      <c r="E762" s="171"/>
      <c r="F762" s="171"/>
      <c r="G762" s="171"/>
    </row>
    <row r="763" spans="1:7" s="172" customFormat="1" x14ac:dyDescent="0.2">
      <c r="A763" s="168"/>
      <c r="B763" s="92"/>
      <c r="C763" s="169"/>
      <c r="D763" s="170"/>
      <c r="E763" s="171"/>
      <c r="F763" s="171"/>
      <c r="G763" s="171"/>
    </row>
    <row r="764" spans="1:7" s="172" customFormat="1" x14ac:dyDescent="0.2">
      <c r="A764" s="168"/>
      <c r="B764" s="92"/>
      <c r="C764" s="169"/>
      <c r="D764" s="170"/>
      <c r="E764" s="171"/>
      <c r="F764" s="171"/>
      <c r="G764" s="171"/>
    </row>
    <row r="765" spans="1:7" s="172" customFormat="1" x14ac:dyDescent="0.2">
      <c r="A765" s="168"/>
      <c r="B765" s="92"/>
      <c r="C765" s="169"/>
      <c r="D765" s="170"/>
      <c r="E765" s="171"/>
      <c r="F765" s="171"/>
      <c r="G765" s="171"/>
    </row>
    <row r="766" spans="1:7" s="172" customFormat="1" x14ac:dyDescent="0.2">
      <c r="A766" s="168"/>
      <c r="B766" s="92"/>
      <c r="C766" s="169"/>
      <c r="D766" s="170"/>
      <c r="E766" s="171"/>
      <c r="F766" s="171"/>
      <c r="G766" s="171"/>
    </row>
    <row r="767" spans="1:7" s="172" customFormat="1" x14ac:dyDescent="0.2">
      <c r="A767" s="168"/>
      <c r="B767" s="92"/>
      <c r="C767" s="169"/>
      <c r="D767" s="170"/>
      <c r="E767" s="171"/>
      <c r="F767" s="171"/>
      <c r="G767" s="171"/>
    </row>
    <row r="768" spans="1:7" s="172" customFormat="1" x14ac:dyDescent="0.2">
      <c r="A768" s="168"/>
      <c r="B768" s="92"/>
      <c r="C768" s="169"/>
      <c r="D768" s="170"/>
      <c r="E768" s="171"/>
      <c r="F768" s="171"/>
      <c r="G768" s="171"/>
    </row>
    <row r="769" spans="1:7" s="172" customFormat="1" x14ac:dyDescent="0.2">
      <c r="A769" s="168"/>
      <c r="B769" s="92"/>
      <c r="C769" s="169"/>
      <c r="D769" s="170"/>
      <c r="E769" s="171"/>
      <c r="F769" s="171"/>
      <c r="G769" s="171"/>
    </row>
  </sheetData>
  <sheetProtection algorithmName="SHA-512" hashValue="e4JbohPE5HtMHzPfC0ew7HG69hlKs5aRH1ODn++UuOSVUwdm3aPHo9Gg9nJtoR8zEacnXtE0V8zyEJmTHvCBpQ==" saltValue="JEjbSVwMD5/2m8U7o8WOaw==" spinCount="100000" sheet="1" selectLockedCells="1"/>
  <mergeCells count="23">
    <mergeCell ref="A3:C3"/>
    <mergeCell ref="A2:C2"/>
    <mergeCell ref="A1:G1"/>
    <mergeCell ref="B11:B12"/>
    <mergeCell ref="A6:G6"/>
    <mergeCell ref="C11:C12"/>
    <mergeCell ref="A11:A12"/>
    <mergeCell ref="D7:E7"/>
    <mergeCell ref="D8:G8"/>
    <mergeCell ref="G11:G12"/>
    <mergeCell ref="D11:D12"/>
    <mergeCell ref="E11:F11"/>
    <mergeCell ref="A5:G5"/>
    <mergeCell ref="A9:G9"/>
    <mergeCell ref="E2:F2"/>
    <mergeCell ref="E3:F3"/>
    <mergeCell ref="E4:F4"/>
    <mergeCell ref="A4:C4"/>
    <mergeCell ref="B515:D515"/>
    <mergeCell ref="B514:D514"/>
    <mergeCell ref="B248:D248"/>
    <mergeCell ref="B470:D470"/>
    <mergeCell ref="B513:D513"/>
  </mergeCells>
  <phoneticPr fontId="26" type="noConversion"/>
  <conditionalFormatting sqref="B422 B137:B138 F40:F50 B40:B50 B403:B408 F200 B200:B202 B400:B401 F257:F284 B257:B284 B122:B128 F122:F128 B14 F251:F255 B223:B255 B290:B347 B374:B389">
    <cfRule type="containsText" dxfId="88" priority="1112" stopIfTrue="1" operator="containsText" text="x,xx">
      <formula>NOT(ISERROR(SEARCH("x,xx",B14)))</formula>
    </cfRule>
  </conditionalFormatting>
  <conditionalFormatting sqref="B10">
    <cfRule type="containsText" dxfId="87" priority="1091" stopIfTrue="1" operator="containsText" text="x,xx">
      <formula>NOT(ISERROR(SEARCH("x,xx",B10)))</formula>
    </cfRule>
  </conditionalFormatting>
  <conditionalFormatting sqref="F10:G10">
    <cfRule type="containsText" dxfId="86" priority="1090" stopIfTrue="1" operator="containsText" text="x,xx">
      <formula>NOT(ISERROR(SEARCH("x,xx",F10)))</formula>
    </cfRule>
  </conditionalFormatting>
  <conditionalFormatting sqref="B423">
    <cfRule type="containsText" dxfId="85" priority="800" stopIfTrue="1" operator="containsText" text="x,xx">
      <formula>NOT(ISERROR(SEARCH("x,xx",B423)))</formula>
    </cfRule>
  </conditionalFormatting>
  <conditionalFormatting sqref="B424">
    <cfRule type="containsText" dxfId="84" priority="799" stopIfTrue="1" operator="containsText" text="x,xx">
      <formula>NOT(ISERROR(SEARCH("x,xx",B424)))</formula>
    </cfRule>
  </conditionalFormatting>
  <conditionalFormatting sqref="B203">
    <cfRule type="containsText" dxfId="83" priority="780" stopIfTrue="1" operator="containsText" text="x,xx">
      <formula>NOT(ISERROR(SEARCH("x,xx",B203)))</formula>
    </cfRule>
  </conditionalFormatting>
  <conditionalFormatting sqref="B205">
    <cfRule type="containsText" dxfId="82" priority="779" stopIfTrue="1" operator="containsText" text="x,xx">
      <formula>NOT(ISERROR(SEARCH("x,xx",B205)))</formula>
    </cfRule>
  </conditionalFormatting>
  <conditionalFormatting sqref="B204 F204">
    <cfRule type="containsText" dxfId="81" priority="778" stopIfTrue="1" operator="containsText" text="x,xx">
      <formula>NOT(ISERROR(SEARCH("x,xx",B204)))</formula>
    </cfRule>
  </conditionalFormatting>
  <conditionalFormatting sqref="B206:B221 F206:F221">
    <cfRule type="containsText" dxfId="80" priority="777" stopIfTrue="1" operator="containsText" text="x,xx">
      <formula>NOT(ISERROR(SEARCH("x,xx",B206)))</formula>
    </cfRule>
  </conditionalFormatting>
  <conditionalFormatting sqref="B222">
    <cfRule type="containsText" dxfId="79" priority="776" stopIfTrue="1" operator="containsText" text="x,xx">
      <formula>NOT(ISERROR(SEARCH("x,xx",B222)))</formula>
    </cfRule>
  </conditionalFormatting>
  <conditionalFormatting sqref="F223:F230 F232:F250">
    <cfRule type="containsText" dxfId="78" priority="775" stopIfTrue="1" operator="containsText" text="x,xx">
      <formula>NOT(ISERROR(SEARCH("x,xx",F223)))</formula>
    </cfRule>
  </conditionalFormatting>
  <conditionalFormatting sqref="B285">
    <cfRule type="containsText" dxfId="77" priority="774" stopIfTrue="1" operator="containsText" text="x,xx">
      <formula>NOT(ISERROR(SEARCH("x,xx",B285)))</formula>
    </cfRule>
  </conditionalFormatting>
  <conditionalFormatting sqref="B286:B287">
    <cfRule type="containsText" dxfId="76" priority="771" stopIfTrue="1" operator="containsText" text="x,xx">
      <formula>NOT(ISERROR(SEARCH("x,xx",B286)))</formula>
    </cfRule>
  </conditionalFormatting>
  <conditionalFormatting sqref="B288:B289">
    <cfRule type="containsText" dxfId="75" priority="770" stopIfTrue="1" operator="containsText" text="x,xx">
      <formula>NOT(ISERROR(SEARCH("x,xx",B288)))</formula>
    </cfRule>
  </conditionalFormatting>
  <conditionalFormatting sqref="B373">
    <cfRule type="containsText" dxfId="74" priority="761" stopIfTrue="1" operator="containsText" text="x,xx">
      <formula>NOT(ISERROR(SEARCH("x,xx",B373)))</formula>
    </cfRule>
  </conditionalFormatting>
  <conditionalFormatting sqref="B348">
    <cfRule type="containsText" dxfId="73" priority="767" stopIfTrue="1" operator="containsText" text="x,xx">
      <formula>NOT(ISERROR(SEARCH("x,xx",B348)))</formula>
    </cfRule>
  </conditionalFormatting>
  <conditionalFormatting sqref="B349:B364">
    <cfRule type="containsText" dxfId="72" priority="766" stopIfTrue="1" operator="containsText" text="x,xx">
      <formula>NOT(ISERROR(SEARCH("x,xx",B349)))</formula>
    </cfRule>
  </conditionalFormatting>
  <conditionalFormatting sqref="B365">
    <cfRule type="containsText" dxfId="71" priority="764" stopIfTrue="1" operator="containsText" text="x,xx">
      <formula>NOT(ISERROR(SEARCH("x,xx",B365)))</formula>
    </cfRule>
  </conditionalFormatting>
  <conditionalFormatting sqref="B366:B372">
    <cfRule type="containsText" dxfId="70" priority="763" stopIfTrue="1" operator="containsText" text="x,xx">
      <formula>NOT(ISERROR(SEARCH("x,xx",B366)))</formula>
    </cfRule>
  </conditionalFormatting>
  <conditionalFormatting sqref="B417:B421">
    <cfRule type="containsText" dxfId="69" priority="747" stopIfTrue="1" operator="containsText" text="x,xx">
      <formula>NOT(ISERROR(SEARCH("x,xx",B417)))</formula>
    </cfRule>
  </conditionalFormatting>
  <conditionalFormatting sqref="B402">
    <cfRule type="containsText" dxfId="68" priority="752" stopIfTrue="1" operator="containsText" text="x,xx">
      <formula>NOT(ISERROR(SEARCH("x,xx",B402)))</formula>
    </cfRule>
  </conditionalFormatting>
  <conditionalFormatting sqref="B416">
    <cfRule type="containsText" dxfId="67" priority="748" stopIfTrue="1" operator="containsText" text="x,xx">
      <formula>NOT(ISERROR(SEARCH("x,xx",B416)))</formula>
    </cfRule>
  </conditionalFormatting>
  <conditionalFormatting sqref="B391:B398">
    <cfRule type="containsText" dxfId="66" priority="755" stopIfTrue="1" operator="containsText" text="x,xx">
      <formula>NOT(ISERROR(SEARCH("x,xx",B391)))</formula>
    </cfRule>
  </conditionalFormatting>
  <conditionalFormatting sqref="B390">
    <cfRule type="containsText" dxfId="65" priority="751" stopIfTrue="1" operator="containsText" text="x,xx">
      <formula>NOT(ISERROR(SEARCH("x,xx",B390)))</formula>
    </cfRule>
  </conditionalFormatting>
  <conditionalFormatting sqref="B409">
    <cfRule type="containsText" dxfId="64" priority="750" stopIfTrue="1" operator="containsText" text="x,xx">
      <formula>NOT(ISERROR(SEARCH("x,xx",B409)))</formula>
    </cfRule>
  </conditionalFormatting>
  <conditionalFormatting sqref="B410:B415">
    <cfRule type="containsText" dxfId="63" priority="749" stopIfTrue="1" operator="containsText" text="x,xx">
      <formula>NOT(ISERROR(SEARCH("x,xx",B410)))</formula>
    </cfRule>
  </conditionalFormatting>
  <conditionalFormatting sqref="B15:B16 F15:F16">
    <cfRule type="containsText" dxfId="62" priority="746" stopIfTrue="1" operator="containsText" text="x,xx">
      <formula>NOT(ISERROR(SEARCH("x,xx",B15)))</formula>
    </cfRule>
  </conditionalFormatting>
  <conditionalFormatting sqref="B23 F20:F27 B27 F52">
    <cfRule type="containsText" dxfId="61" priority="744" stopIfTrue="1" operator="containsText" text="x,xx">
      <formula>NOT(ISERROR(SEARCH("x,xx",B20)))</formula>
    </cfRule>
  </conditionalFormatting>
  <conditionalFormatting sqref="B29 F29">
    <cfRule type="containsText" dxfId="60" priority="740" stopIfTrue="1" operator="containsText" text="x,xx">
      <formula>NOT(ISERROR(SEARCH("x,xx",B29)))</formula>
    </cfRule>
  </conditionalFormatting>
  <conditionalFormatting sqref="B31:B34 F31:F34">
    <cfRule type="containsText" dxfId="59" priority="742" stopIfTrue="1" operator="containsText" text="x,xx">
      <formula>NOT(ISERROR(SEARCH("x,xx",B31)))</formula>
    </cfRule>
  </conditionalFormatting>
  <conditionalFormatting sqref="B36 F36">
    <cfRule type="containsText" dxfId="58" priority="738" stopIfTrue="1" operator="containsText" text="x,xx">
      <formula>NOT(ISERROR(SEARCH("x,xx",B36)))</formula>
    </cfRule>
  </conditionalFormatting>
  <conditionalFormatting sqref="F56:F59 B56:B59">
    <cfRule type="containsText" dxfId="57" priority="731" stopIfTrue="1" operator="containsText" text="x,xx">
      <formula>NOT(ISERROR(SEARCH("x,xx",B56)))</formula>
    </cfRule>
  </conditionalFormatting>
  <conditionalFormatting sqref="B38 F38">
    <cfRule type="containsText" dxfId="56" priority="736" stopIfTrue="1" operator="containsText" text="x,xx">
      <formula>NOT(ISERROR(SEARCH("x,xx",B38)))</formula>
    </cfRule>
  </conditionalFormatting>
  <conditionalFormatting sqref="F67:F81 B67:B81">
    <cfRule type="containsText" dxfId="55" priority="726" stopIfTrue="1" operator="containsText" text="x,xx">
      <formula>NOT(ISERROR(SEARCH("x,xx",B67)))</formula>
    </cfRule>
  </conditionalFormatting>
  <conditionalFormatting sqref="F53:F54 B52:B54">
    <cfRule type="containsText" dxfId="54" priority="733" stopIfTrue="1" operator="containsText" text="x,xx">
      <formula>NOT(ISERROR(SEARCH("x,xx",B52)))</formula>
    </cfRule>
  </conditionalFormatting>
  <conditionalFormatting sqref="F61:F64 B61:B64">
    <cfRule type="containsText" dxfId="53" priority="729" stopIfTrue="1" operator="containsText" text="x,xx">
      <formula>NOT(ISERROR(SEARCH("x,xx",B61)))</formula>
    </cfRule>
  </conditionalFormatting>
  <conditionalFormatting sqref="F110 B110">
    <cfRule type="containsText" dxfId="52" priority="715" stopIfTrue="1" operator="containsText" text="x,xx">
      <formula>NOT(ISERROR(SEARCH("x,xx",B110)))</formula>
    </cfRule>
  </conditionalFormatting>
  <conditionalFormatting sqref="F112:F120 B112:B120">
    <cfRule type="containsText" dxfId="51" priority="713" stopIfTrue="1" operator="containsText" text="x,xx">
      <formula>NOT(ISERROR(SEARCH("x,xx",B112)))</formula>
    </cfRule>
  </conditionalFormatting>
  <conditionalFormatting sqref="F84:F89 B84:B89 B91:B97 F91:F97 F104:F109 B104:B109">
    <cfRule type="containsText" dxfId="50" priority="724" stopIfTrue="1" operator="containsText" text="x,xx">
      <formula>NOT(ISERROR(SEARCH("x,xx",B84)))</formula>
    </cfRule>
  </conditionalFormatting>
  <conditionalFormatting sqref="B99:B102 F99:F102">
    <cfRule type="containsText" dxfId="49" priority="718" stopIfTrue="1" operator="containsText" text="x,xx">
      <formula>NOT(ISERROR(SEARCH("x,xx",B99)))</formula>
    </cfRule>
  </conditionalFormatting>
  <conditionalFormatting sqref="F135:F136 B135:B136">
    <cfRule type="containsText" dxfId="48" priority="706" stopIfTrue="1" operator="containsText" text="x,xx">
      <formula>NOT(ISERROR(SEARCH("x,xx",B135)))</formula>
    </cfRule>
  </conditionalFormatting>
  <conditionalFormatting sqref="F129 B129">
    <cfRule type="containsText" dxfId="47" priority="710" stopIfTrue="1" operator="containsText" text="x,xx">
      <formula>NOT(ISERROR(SEARCH("x,xx",B129)))</formula>
    </cfRule>
  </conditionalFormatting>
  <conditionalFormatting sqref="F131:F132 B131:B132">
    <cfRule type="containsText" dxfId="46" priority="707" stopIfTrue="1" operator="containsText" text="x,xx">
      <formula>NOT(ISERROR(SEARCH("x,xx",B131)))</formula>
    </cfRule>
  </conditionalFormatting>
  <conditionalFormatting sqref="F157:F168 B157:B168">
    <cfRule type="containsText" dxfId="45" priority="674" stopIfTrue="1" operator="containsText" text="x,xx">
      <formula>NOT(ISERROR(SEARCH("x,xx",B157)))</formula>
    </cfRule>
  </conditionalFormatting>
  <conditionalFormatting sqref="F170:F180 B170:B180">
    <cfRule type="containsText" dxfId="44" priority="671" stopIfTrue="1" operator="containsText" text="x,xx">
      <formula>NOT(ISERROR(SEARCH("x,xx",B170)))</formula>
    </cfRule>
  </conditionalFormatting>
  <conditionalFormatting sqref="B134">
    <cfRule type="containsText" dxfId="43" priority="660" stopIfTrue="1" operator="containsText" text="x,xx">
      <formula>NOT(ISERROR(SEARCH("x,xx",B134)))</formula>
    </cfRule>
  </conditionalFormatting>
  <conditionalFormatting sqref="G110">
    <cfRule type="containsText" dxfId="42" priority="686" stopIfTrue="1" operator="containsText" text="x,xx">
      <formula>NOT(ISERROR(SEARCH("x,xx",G110)))</formula>
    </cfRule>
  </conditionalFormatting>
  <conditionalFormatting sqref="F140:F155 B140:B155">
    <cfRule type="containsText" dxfId="41" priority="678" stopIfTrue="1" operator="containsText" text="x,xx">
      <formula>NOT(ISERROR(SEARCH("x,xx",B140)))</formula>
    </cfRule>
  </conditionalFormatting>
  <conditionalFormatting sqref="B156">
    <cfRule type="containsText" dxfId="40" priority="663" stopIfTrue="1" operator="containsText" text="x,xx">
      <formula>NOT(ISERROR(SEARCH("x,xx",B156)))</formula>
    </cfRule>
  </conditionalFormatting>
  <conditionalFormatting sqref="F182:F184 B182:B195 F188:F195">
    <cfRule type="containsText" dxfId="39" priority="665" stopIfTrue="1" operator="containsText" text="x,xx">
      <formula>NOT(ISERROR(SEARCH("x,xx",B182)))</formula>
    </cfRule>
  </conditionalFormatting>
  <conditionalFormatting sqref="B121">
    <cfRule type="containsText" dxfId="38" priority="658" stopIfTrue="1" operator="containsText" text="x,xx">
      <formula>NOT(ISERROR(SEARCH("x,xx",B121)))</formula>
    </cfRule>
  </conditionalFormatting>
  <conditionalFormatting sqref="B130">
    <cfRule type="containsText" dxfId="37" priority="659" stopIfTrue="1" operator="containsText" text="x,xx">
      <formula>NOT(ISERROR(SEARCH("x,xx",B130)))</formula>
    </cfRule>
  </conditionalFormatting>
  <conditionalFormatting sqref="B139">
    <cfRule type="containsText" dxfId="36" priority="664" stopIfTrue="1" operator="containsText" text="x,xx">
      <formula>NOT(ISERROR(SEARCH("x,xx",B139)))</formula>
    </cfRule>
  </conditionalFormatting>
  <conditionalFormatting sqref="B169">
    <cfRule type="containsText" dxfId="35" priority="662" stopIfTrue="1" operator="containsText" text="x,xx">
      <formula>NOT(ISERROR(SEARCH("x,xx",B169)))</formula>
    </cfRule>
  </conditionalFormatting>
  <conditionalFormatting sqref="B181">
    <cfRule type="containsText" dxfId="34" priority="661" stopIfTrue="1" operator="containsText" text="x,xx">
      <formula>NOT(ISERROR(SEARCH("x,xx",B181)))</formula>
    </cfRule>
  </conditionalFormatting>
  <conditionalFormatting sqref="B111">
    <cfRule type="containsText" dxfId="33" priority="657" stopIfTrue="1" operator="containsText" text="x,xx">
      <formula>NOT(ISERROR(SEARCH("x,xx",B111)))</formula>
    </cfRule>
  </conditionalFormatting>
  <conditionalFormatting sqref="B65">
    <cfRule type="containsText" dxfId="32" priority="655" stopIfTrue="1" operator="containsText" text="x,xx">
      <formula>NOT(ISERROR(SEARCH("x,xx",B65)))</formula>
    </cfRule>
  </conditionalFormatting>
  <conditionalFormatting sqref="B13">
    <cfRule type="containsText" dxfId="31" priority="654" stopIfTrue="1" operator="containsText" text="x,xx">
      <formula>NOT(ISERROR(SEARCH("x,xx",B13)))</formula>
    </cfRule>
  </conditionalFormatting>
  <conditionalFormatting sqref="F197:F198 B197:B198">
    <cfRule type="containsText" dxfId="30" priority="650" stopIfTrue="1" operator="containsText" text="x,xx">
      <formula>NOT(ISERROR(SEARCH("x,xx",B197)))</formula>
    </cfRule>
  </conditionalFormatting>
  <conditionalFormatting sqref="B196">
    <cfRule type="containsText" dxfId="29" priority="643" stopIfTrue="1" operator="containsText" text="x,xx">
      <formula>NOT(ISERROR(SEARCH("x,xx",B196)))</formula>
    </cfRule>
  </conditionalFormatting>
  <conditionalFormatting sqref="B199">
    <cfRule type="containsText" dxfId="28" priority="642" stopIfTrue="1" operator="containsText" text="x,xx">
      <formula>NOT(ISERROR(SEARCH("x,xx",B199)))</formula>
    </cfRule>
  </conditionalFormatting>
  <conditionalFormatting sqref="F90 B90">
    <cfRule type="containsText" dxfId="27" priority="641" stopIfTrue="1" operator="containsText" text="x,xx">
      <formula>NOT(ISERROR(SEARCH("x,xx",B90)))</formula>
    </cfRule>
  </conditionalFormatting>
  <conditionalFormatting sqref="F98 B98">
    <cfRule type="containsText" dxfId="26" priority="640" stopIfTrue="1" operator="containsText" text="x,xx">
      <formula>NOT(ISERROR(SEARCH("x,xx",B98)))</formula>
    </cfRule>
  </conditionalFormatting>
  <conditionalFormatting sqref="F103 B103">
    <cfRule type="containsText" dxfId="25" priority="639" stopIfTrue="1" operator="containsText" text="x,xx">
      <formula>NOT(ISERROR(SEARCH("x,xx",B103)))</formula>
    </cfRule>
  </conditionalFormatting>
  <conditionalFormatting sqref="B82">
    <cfRule type="containsText" dxfId="24" priority="638" stopIfTrue="1" operator="containsText" text="x,xx">
      <formula>NOT(ISERROR(SEARCH("x,xx",B82)))</formula>
    </cfRule>
  </conditionalFormatting>
  <conditionalFormatting sqref="B66">
    <cfRule type="containsText" dxfId="23" priority="637" stopIfTrue="1" operator="containsText" text="x,xx">
      <formula>NOT(ISERROR(SEARCH("x,xx",B66)))</formula>
    </cfRule>
  </conditionalFormatting>
  <conditionalFormatting sqref="B60">
    <cfRule type="containsText" dxfId="22" priority="636" stopIfTrue="1" operator="containsText" text="x,xx">
      <formula>NOT(ISERROR(SEARCH("x,xx",B60)))</formula>
    </cfRule>
  </conditionalFormatting>
  <conditionalFormatting sqref="B55">
    <cfRule type="containsText" dxfId="21" priority="635" stopIfTrue="1" operator="containsText" text="x,xx">
      <formula>NOT(ISERROR(SEARCH("x,xx",B55)))</formula>
    </cfRule>
  </conditionalFormatting>
  <conditionalFormatting sqref="B51">
    <cfRule type="containsText" dxfId="20" priority="634" stopIfTrue="1" operator="containsText" text="x,xx">
      <formula>NOT(ISERROR(SEARCH("x,xx",B51)))</formula>
    </cfRule>
  </conditionalFormatting>
  <conditionalFormatting sqref="B39">
    <cfRule type="containsText" dxfId="19" priority="633" stopIfTrue="1" operator="containsText" text="x,xx">
      <formula>NOT(ISERROR(SEARCH("x,xx",B39)))</formula>
    </cfRule>
  </conditionalFormatting>
  <conditionalFormatting sqref="B37">
    <cfRule type="containsText" dxfId="18" priority="632" stopIfTrue="1" operator="containsText" text="x,xx">
      <formula>NOT(ISERROR(SEARCH("x,xx",B37)))</formula>
    </cfRule>
  </conditionalFormatting>
  <conditionalFormatting sqref="B35">
    <cfRule type="containsText" dxfId="17" priority="631" stopIfTrue="1" operator="containsText" text="x,xx">
      <formula>NOT(ISERROR(SEARCH("x,xx",B35)))</formula>
    </cfRule>
  </conditionalFormatting>
  <conditionalFormatting sqref="B30">
    <cfRule type="containsText" dxfId="16" priority="630" stopIfTrue="1" operator="containsText" text="x,xx">
      <formula>NOT(ISERROR(SEARCH("x,xx",B30)))</formula>
    </cfRule>
  </conditionalFormatting>
  <conditionalFormatting sqref="B28">
    <cfRule type="containsText" dxfId="15" priority="629" stopIfTrue="1" operator="containsText" text="x,xx">
      <formula>NOT(ISERROR(SEARCH("x,xx",B28)))</formula>
    </cfRule>
  </conditionalFormatting>
  <conditionalFormatting sqref="B18">
    <cfRule type="containsText" dxfId="14" priority="628" stopIfTrue="1" operator="containsText" text="x,xx">
      <formula>NOT(ISERROR(SEARCH("x,xx",B18)))</formula>
    </cfRule>
  </conditionalFormatting>
  <conditionalFormatting sqref="B17 F17">
    <cfRule type="containsText" dxfId="13" priority="625" stopIfTrue="1" operator="containsText" text="x,xx">
      <formula>NOT(ISERROR(SEARCH("x,xx",B17)))</formula>
    </cfRule>
  </conditionalFormatting>
  <conditionalFormatting sqref="F83 B83">
    <cfRule type="containsText" dxfId="12" priority="624" stopIfTrue="1" operator="containsText" text="x,xx">
      <formula>NOT(ISERROR(SEARCH("x,xx",B83)))</formula>
    </cfRule>
  </conditionalFormatting>
  <conditionalFormatting sqref="B256">
    <cfRule type="containsText" dxfId="11" priority="36" stopIfTrue="1" operator="containsText" text="x,xx">
      <formula>NOT(ISERROR(SEARCH("x,xx",B256)))</formula>
    </cfRule>
  </conditionalFormatting>
  <conditionalFormatting sqref="B399">
    <cfRule type="containsText" dxfId="10" priority="35" stopIfTrue="1" operator="containsText" text="x,xx">
      <formula>NOT(ISERROR(SEARCH("x,xx",B399)))</formula>
    </cfRule>
  </conditionalFormatting>
  <conditionalFormatting sqref="F292">
    <cfRule type="containsText" dxfId="9" priority="34" stopIfTrue="1" operator="containsText" text="x,xx">
      <formula>NOT(ISERROR(SEARCH("x,xx",F292)))</formula>
    </cfRule>
  </conditionalFormatting>
  <conditionalFormatting sqref="F322">
    <cfRule type="containsText" dxfId="8" priority="33" stopIfTrue="1" operator="containsText" text="x,xx">
      <formula>NOT(ISERROR(SEARCH("x,xx",F322)))</formula>
    </cfRule>
  </conditionalFormatting>
  <conditionalFormatting sqref="B19 F19">
    <cfRule type="containsText" dxfId="7" priority="32" stopIfTrue="1" operator="containsText" text="x,xx">
      <formula>NOT(ISERROR(SEARCH("x,xx",B19)))</formula>
    </cfRule>
  </conditionalFormatting>
  <conditionalFormatting sqref="B20">
    <cfRule type="containsText" dxfId="6" priority="31" stopIfTrue="1" operator="containsText" text="x,xx">
      <formula>NOT(ISERROR(SEARCH("x,xx",B20)))</formula>
    </cfRule>
  </conditionalFormatting>
  <conditionalFormatting sqref="B21">
    <cfRule type="containsText" dxfId="5" priority="30" stopIfTrue="1" operator="containsText" text="x,xx">
      <formula>NOT(ISERROR(SEARCH("x,xx",B21)))</formula>
    </cfRule>
  </conditionalFormatting>
  <conditionalFormatting sqref="B22">
    <cfRule type="containsText" dxfId="4" priority="29" stopIfTrue="1" operator="containsText" text="x,xx">
      <formula>NOT(ISERROR(SEARCH("x,xx",B22)))</formula>
    </cfRule>
  </conditionalFormatting>
  <conditionalFormatting sqref="B24">
    <cfRule type="containsText" dxfId="3" priority="28" stopIfTrue="1" operator="containsText" text="x,xx">
      <formula>NOT(ISERROR(SEARCH("x,xx",B24)))</formula>
    </cfRule>
  </conditionalFormatting>
  <conditionalFormatting sqref="B25">
    <cfRule type="containsText" dxfId="2" priority="27" stopIfTrue="1" operator="containsText" text="x,xx">
      <formula>NOT(ISERROR(SEARCH("x,xx",B25)))</formula>
    </cfRule>
  </conditionalFormatting>
  <conditionalFormatting sqref="B26">
    <cfRule type="containsText" dxfId="1" priority="26" stopIfTrue="1" operator="containsText" text="x,xx">
      <formula>NOT(ISERROR(SEARCH("x,xx",B26)))</formula>
    </cfRule>
  </conditionalFormatting>
  <conditionalFormatting sqref="F133 B133">
    <cfRule type="containsText" dxfId="0" priority="24" stopIfTrue="1" operator="containsText" text="x,xx">
      <formula>NOT(ISERROR(SEARCH("x,xx",B133)))</formula>
    </cfRule>
  </conditionalFormatting>
  <printOptions horizontalCentered="1"/>
  <pageMargins left="0.39370078740157483" right="0.39370078740157483" top="0.98425196850393704" bottom="0.59055118110236227" header="0.31496062992125984" footer="0.31496062992125984"/>
  <pageSetup paperSize="9" orientation="landscape" r:id="rId1"/>
  <headerFooter>
    <oddHeader>&amp;L
&amp;G&amp;C&amp;"-,Negrito"&amp;11&amp;K03+000
&amp;K03+054UNIDADE DE ENGENHARIA&amp;R&amp;"-,Negrito"&amp;12&amp;K03+000
&amp;10&amp;K03+054PROCESSO Nº 0000899/2020</oddHeader>
    <oddFooter>&amp;R&amp;"-,Regular"&amp;9&amp;K03+039
                                              Pág. &amp;P/&amp;N</oddFooter>
  </headerFooter>
  <legacyDrawingHF r:id="rId2"/>
  <extLst>
    <ext xmlns:mx="http://schemas.microsoft.com/office/mac/excel/2008/main" uri="{64002731-A6B0-56B0-2670-7721B7C09600}">
      <mx:PLV Mode="0" OnePage="0" WScale="65"/>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topLeftCell="A13" workbookViewId="0">
      <selection activeCell="D19" sqref="D19"/>
    </sheetView>
  </sheetViews>
  <sheetFormatPr defaultColWidth="8.85546875" defaultRowHeight="12.75" x14ac:dyDescent="0.2"/>
  <cols>
    <col min="1" max="1" width="10.28515625" style="21" customWidth="1"/>
    <col min="2" max="2" width="6.28515625" style="21" customWidth="1"/>
    <col min="3" max="3" width="43.5703125" style="21" customWidth="1"/>
    <col min="4" max="4" width="11.140625" style="21" customWidth="1"/>
    <col min="5" max="6" width="8.85546875" style="21"/>
    <col min="7" max="7" width="31.42578125" style="21" customWidth="1"/>
    <col min="8" max="8" width="8.85546875" style="21"/>
    <col min="9" max="9" width="10.28515625" style="21" customWidth="1"/>
    <col min="10" max="16384" width="8.85546875" style="21"/>
  </cols>
  <sheetData>
    <row r="1" spans="1:8" x14ac:dyDescent="0.2">
      <c r="A1" s="20"/>
      <c r="B1" s="20"/>
      <c r="C1" s="20"/>
      <c r="D1" s="20"/>
      <c r="E1" s="1"/>
    </row>
    <row r="2" spans="1:8" x14ac:dyDescent="0.2">
      <c r="A2" s="20"/>
      <c r="B2" s="20"/>
      <c r="C2" s="20"/>
      <c r="D2" s="20"/>
      <c r="E2" s="1"/>
    </row>
    <row r="3" spans="1:8" x14ac:dyDescent="0.2">
      <c r="A3" s="20"/>
      <c r="B3" s="20"/>
      <c r="C3" s="20"/>
      <c r="D3" s="20"/>
      <c r="E3" s="1"/>
    </row>
    <row r="4" spans="1:8" ht="12.75" customHeight="1" x14ac:dyDescent="0.2">
      <c r="A4" s="22"/>
      <c r="B4" s="220" t="s">
        <v>48</v>
      </c>
      <c r="C4" s="220"/>
      <c r="D4" s="220"/>
      <c r="E4" s="1"/>
    </row>
    <row r="5" spans="1:8" s="25" customFormat="1" ht="13.5" thickBot="1" x14ac:dyDescent="0.25">
      <c r="A5" s="24"/>
      <c r="B5" s="24"/>
      <c r="C5" s="24"/>
      <c r="D5" s="24"/>
      <c r="E5" s="24"/>
    </row>
    <row r="6" spans="1:8" ht="15" x14ac:dyDescent="0.2">
      <c r="A6" s="2"/>
      <c r="B6" s="71"/>
      <c r="C6" s="72" t="s">
        <v>23</v>
      </c>
      <c r="D6" s="72"/>
      <c r="E6" s="2"/>
      <c r="F6" s="221" t="s">
        <v>47</v>
      </c>
      <c r="G6" s="221"/>
      <c r="H6" s="221"/>
    </row>
    <row r="7" spans="1:8" ht="15" x14ac:dyDescent="0.2">
      <c r="A7" s="1"/>
      <c r="B7" s="53">
        <v>1</v>
      </c>
      <c r="C7" s="57" t="s">
        <v>24</v>
      </c>
      <c r="D7" s="58">
        <v>3.5000000000000003E-2</v>
      </c>
      <c r="E7" s="1"/>
      <c r="F7" s="30" t="s">
        <v>38</v>
      </c>
      <c r="G7" s="30"/>
      <c r="H7" s="30"/>
    </row>
    <row r="8" spans="1:8" ht="15" x14ac:dyDescent="0.2">
      <c r="A8" s="1"/>
      <c r="B8" s="53">
        <v>2</v>
      </c>
      <c r="C8" s="57" t="s">
        <v>25</v>
      </c>
      <c r="D8" s="58">
        <v>8.9999999999999993E-3</v>
      </c>
      <c r="E8" s="1"/>
      <c r="F8" s="30" t="s">
        <v>39</v>
      </c>
      <c r="G8" s="30"/>
      <c r="H8" s="30"/>
    </row>
    <row r="9" spans="1:8" ht="15" x14ac:dyDescent="0.2">
      <c r="A9" s="1"/>
      <c r="B9" s="65">
        <v>3</v>
      </c>
      <c r="C9" s="69" t="s">
        <v>26</v>
      </c>
      <c r="D9" s="70">
        <v>1.26E-2</v>
      </c>
      <c r="E9" s="1"/>
      <c r="F9" s="30" t="s">
        <v>40</v>
      </c>
      <c r="G9" s="30"/>
      <c r="H9" s="30"/>
    </row>
    <row r="10" spans="1:8" ht="15" x14ac:dyDescent="0.2">
      <c r="A10" s="1"/>
      <c r="B10" s="53"/>
      <c r="C10" s="57"/>
      <c r="D10" s="73"/>
      <c r="E10" s="1"/>
      <c r="F10" s="30" t="s">
        <v>41</v>
      </c>
      <c r="G10" s="30"/>
      <c r="H10" s="30"/>
    </row>
    <row r="11" spans="1:8" ht="15" x14ac:dyDescent="0.2">
      <c r="A11" s="1"/>
      <c r="B11" s="59">
        <v>4</v>
      </c>
      <c r="C11" s="60" t="s">
        <v>27</v>
      </c>
      <c r="D11" s="61">
        <v>7.0000000000000007E-2</v>
      </c>
      <c r="E11" s="1"/>
      <c r="F11" s="30" t="s">
        <v>42</v>
      </c>
      <c r="G11" s="30"/>
      <c r="H11" s="30"/>
    </row>
    <row r="12" spans="1:8" ht="15" x14ac:dyDescent="0.2">
      <c r="A12" s="1"/>
      <c r="B12" s="56"/>
      <c r="C12" s="57"/>
      <c r="D12" s="73"/>
      <c r="E12" s="1"/>
      <c r="F12" s="31" t="s">
        <v>43</v>
      </c>
      <c r="G12" s="31"/>
      <c r="H12" s="31"/>
    </row>
    <row r="13" spans="1:8" x14ac:dyDescent="0.2">
      <c r="A13" s="1"/>
      <c r="B13" s="50">
        <v>5</v>
      </c>
      <c r="C13" s="51" t="s">
        <v>28</v>
      </c>
      <c r="D13" s="68">
        <f>SUM(D14:D17)</f>
        <v>8.6499999999999994E-2</v>
      </c>
      <c r="E13" s="1"/>
      <c r="F13" s="32"/>
      <c r="G13" s="32"/>
      <c r="H13" s="32"/>
    </row>
    <row r="14" spans="1:8" ht="14.1" customHeight="1" x14ac:dyDescent="0.2">
      <c r="A14" s="1"/>
      <c r="B14" s="62" t="s">
        <v>29</v>
      </c>
      <c r="C14" s="63" t="s">
        <v>30</v>
      </c>
      <c r="D14" s="64">
        <v>0.03</v>
      </c>
      <c r="E14" s="1"/>
      <c r="F14" s="33"/>
      <c r="G14" s="26"/>
      <c r="H14" s="26"/>
    </row>
    <row r="15" spans="1:8" x14ac:dyDescent="0.2">
      <c r="A15" s="1"/>
      <c r="B15" s="53" t="s">
        <v>31</v>
      </c>
      <c r="C15" s="54" t="s">
        <v>32</v>
      </c>
      <c r="D15" s="55">
        <v>6.4999999999999997E-3</v>
      </c>
      <c r="E15" s="1"/>
      <c r="F15" s="26"/>
      <c r="G15" s="26"/>
      <c r="H15" s="26"/>
    </row>
    <row r="16" spans="1:8" x14ac:dyDescent="0.2">
      <c r="A16" s="1"/>
      <c r="B16" s="53" t="s">
        <v>33</v>
      </c>
      <c r="C16" s="54" t="s">
        <v>34</v>
      </c>
      <c r="D16" s="55">
        <v>0.03</v>
      </c>
      <c r="E16" s="1"/>
      <c r="F16" s="26"/>
      <c r="G16" s="26"/>
      <c r="H16" s="26"/>
    </row>
    <row r="17" spans="1:10" x14ac:dyDescent="0.2">
      <c r="A17" s="1"/>
      <c r="B17" s="65" t="s">
        <v>35</v>
      </c>
      <c r="C17" s="66" t="s">
        <v>36</v>
      </c>
      <c r="D17" s="67">
        <v>0.02</v>
      </c>
      <c r="E17" s="1"/>
      <c r="F17" s="222"/>
      <c r="G17" s="222"/>
      <c r="H17" s="222"/>
    </row>
    <row r="18" spans="1:10" ht="14.1" customHeight="1" x14ac:dyDescent="0.2">
      <c r="A18" s="1"/>
      <c r="B18" s="53"/>
      <c r="C18" s="54"/>
      <c r="D18" s="74"/>
      <c r="E18" s="1"/>
      <c r="F18" s="221" t="s">
        <v>50</v>
      </c>
      <c r="G18" s="221"/>
      <c r="H18" s="221"/>
    </row>
    <row r="19" spans="1:10" x14ac:dyDescent="0.2">
      <c r="A19" s="3"/>
      <c r="B19" s="50">
        <v>6</v>
      </c>
      <c r="C19" s="51" t="s">
        <v>37</v>
      </c>
      <c r="D19" s="52">
        <v>0.01</v>
      </c>
      <c r="E19" s="3"/>
      <c r="F19" s="223" t="s">
        <v>49</v>
      </c>
      <c r="G19" s="223"/>
      <c r="H19" s="223"/>
    </row>
    <row r="20" spans="1:10" x14ac:dyDescent="0.2">
      <c r="A20" s="3"/>
      <c r="B20" s="226"/>
      <c r="C20" s="226"/>
      <c r="D20" s="226"/>
      <c r="E20" s="4"/>
      <c r="F20" s="224"/>
      <c r="G20" s="224"/>
      <c r="H20" s="224"/>
    </row>
    <row r="21" spans="1:10" ht="13.5" thickBot="1" x14ac:dyDescent="0.25">
      <c r="A21" s="3"/>
      <c r="B21" s="47"/>
      <c r="C21" s="48" t="s">
        <v>45</v>
      </c>
      <c r="D21" s="49">
        <f>(((1+D7+D8+D9)*(1+D19)*(1+D11)/(1-D13))-1)</f>
        <v>0.25</v>
      </c>
      <c r="E21" s="4"/>
      <c r="F21" s="224"/>
      <c r="G21" s="224"/>
      <c r="H21" s="224"/>
    </row>
    <row r="22" spans="1:10" x14ac:dyDescent="0.2">
      <c r="A22" s="3"/>
      <c r="D22" s="23"/>
      <c r="E22" s="5"/>
      <c r="F22" s="224"/>
      <c r="G22" s="224"/>
      <c r="H22" s="224"/>
    </row>
    <row r="23" spans="1:10" ht="13.5" thickBot="1" x14ac:dyDescent="0.25">
      <c r="A23" s="3"/>
      <c r="B23" s="46" t="s">
        <v>46</v>
      </c>
      <c r="C23" s="33"/>
      <c r="D23" s="23"/>
      <c r="E23" s="5"/>
      <c r="F23" s="224"/>
      <c r="G23" s="224"/>
      <c r="H23" s="224"/>
    </row>
    <row r="24" spans="1:10" x14ac:dyDescent="0.2">
      <c r="A24" s="3"/>
      <c r="B24" s="227" t="s">
        <v>52</v>
      </c>
      <c r="C24" s="227"/>
      <c r="D24" s="227"/>
      <c r="E24" s="5"/>
      <c r="F24" s="224"/>
      <c r="G24" s="224"/>
      <c r="H24" s="224"/>
    </row>
    <row r="25" spans="1:10" ht="13.5" thickBot="1" x14ac:dyDescent="0.25">
      <c r="B25" s="228" t="s">
        <v>51</v>
      </c>
      <c r="C25" s="228"/>
      <c r="D25" s="228"/>
      <c r="F25" s="225"/>
      <c r="G25" s="225"/>
      <c r="H25" s="225"/>
    </row>
    <row r="27" spans="1:10" x14ac:dyDescent="0.2">
      <c r="A27" s="33"/>
      <c r="B27" s="33"/>
      <c r="C27" s="33"/>
      <c r="D27" s="33"/>
      <c r="E27" s="38"/>
      <c r="F27" s="38"/>
      <c r="G27" s="38"/>
      <c r="H27" s="38"/>
      <c r="I27" s="38"/>
      <c r="J27" s="26"/>
    </row>
    <row r="28" spans="1:10" x14ac:dyDescent="0.2">
      <c r="A28" s="33"/>
      <c r="B28" s="33"/>
      <c r="C28" s="33"/>
      <c r="D28" s="33"/>
      <c r="E28" s="33"/>
      <c r="F28" s="33"/>
      <c r="G28" s="33"/>
      <c r="H28" s="33"/>
      <c r="I28" s="33"/>
    </row>
    <row r="29" spans="1:10" ht="14.45" customHeight="1" x14ac:dyDescent="0.2">
      <c r="B29" s="33"/>
      <c r="C29" s="33"/>
      <c r="D29" s="33"/>
      <c r="E29" s="27"/>
      <c r="F29" s="33"/>
      <c r="G29" s="33"/>
      <c r="H29" s="33"/>
    </row>
    <row r="30" spans="1:10" ht="15" x14ac:dyDescent="0.2">
      <c r="B30" s="33"/>
      <c r="C30" s="33"/>
      <c r="D30" s="33"/>
      <c r="E30" s="28"/>
      <c r="F30" s="33"/>
      <c r="G30" s="33"/>
      <c r="H30" s="33"/>
    </row>
    <row r="31" spans="1:10" ht="15" x14ac:dyDescent="0.2">
      <c r="B31" s="33"/>
      <c r="C31" s="33"/>
      <c r="D31" s="33"/>
      <c r="E31" s="28"/>
      <c r="F31" s="33"/>
      <c r="G31" s="33"/>
      <c r="H31" s="33"/>
    </row>
    <row r="32" spans="1:10" ht="15" x14ac:dyDescent="0.2">
      <c r="B32" s="33"/>
      <c r="C32" s="33"/>
      <c r="D32" s="33"/>
      <c r="E32" s="28"/>
      <c r="F32" s="33"/>
      <c r="G32" s="33"/>
      <c r="H32" s="33"/>
    </row>
    <row r="33" spans="2:8" ht="15" x14ac:dyDescent="0.2">
      <c r="B33" s="34"/>
      <c r="C33" s="34"/>
      <c r="D33" s="34"/>
      <c r="E33" s="35"/>
      <c r="F33" s="34"/>
      <c r="G33" s="34"/>
      <c r="H33" s="34"/>
    </row>
    <row r="34" spans="2:8" ht="15" x14ac:dyDescent="0.2">
      <c r="E34" s="28"/>
    </row>
    <row r="35" spans="2:8" ht="15" x14ac:dyDescent="0.2">
      <c r="E35" s="29"/>
    </row>
  </sheetData>
  <sheetProtection algorithmName="SHA-512" hashValue="eyPuh2iXQmE5lBtbob1L825IGYB6TIZZ5cFtGQlM1MX0vkos8T+bbvoJVmVdVvTXlBxP3sS9vc3yNF7dGDOrEw==" saltValue="CaxJnhFIBtTqkBpEb0Eppg==" spinCount="100000" sheet="1" selectLockedCells="1"/>
  <mergeCells count="8">
    <mergeCell ref="B4:D4"/>
    <mergeCell ref="F18:H18"/>
    <mergeCell ref="F17:H17"/>
    <mergeCell ref="F19:H25"/>
    <mergeCell ref="B20:D20"/>
    <mergeCell ref="F6:H6"/>
    <mergeCell ref="B24:D24"/>
    <mergeCell ref="B25:D25"/>
  </mergeCells>
  <printOptions horizontalCentered="1"/>
  <pageMargins left="0.39370078740157483" right="0.39370078740157483" top="0.98425196850393704" bottom="0.59055118110236227" header="0.31496062992125984" footer="0.31496062992125984"/>
  <headerFooter>
    <oddHeader>&amp;L
&amp;G&amp;C&amp;"-,Negrito"&amp;11&amp;K03+039
UNIDADE DE ENGENHARIA&amp;R&amp;"-,Negrito"&amp;K03+039
PROCESSO Nº. xxxxxxx/20xx</oddHeader>
    <oddFooter>&amp;R&amp;"-,Regular"&amp;9&amp;K03+039Pág. &amp;P/&amp;N</oddFooter>
  </headerFooter>
  <legacyDrawingHF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3</vt:i4>
      </vt:variant>
    </vt:vector>
  </HeadingPairs>
  <TitlesOfParts>
    <vt:vector size="5" baseType="lpstr">
      <vt:lpstr>Planilha de Orçamento</vt:lpstr>
      <vt:lpstr>BDI</vt:lpstr>
      <vt:lpstr>BDI!Area_de_impressao</vt:lpstr>
      <vt:lpstr>'Planilha de Orçamento'!Area_de_impressao</vt:lpstr>
      <vt:lpstr>'Planilha de Orçamento'!Titulos_de_impressao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Marcos Andre</dc:creator>
  <cp:lastModifiedBy>Camila Lima Vellinho</cp:lastModifiedBy>
  <cp:lastPrinted>2020-10-29T17:07:23Z</cp:lastPrinted>
  <dcterms:created xsi:type="dcterms:W3CDTF">2000-05-25T11:19:14Z</dcterms:created>
  <dcterms:modified xsi:type="dcterms:W3CDTF">2020-11-23T13:00:14Z</dcterms:modified>
</cp:coreProperties>
</file>